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228"/>
  <workbookPr/>
  <mc:AlternateContent xmlns:mc="http://schemas.openxmlformats.org/markup-compatibility/2006">
    <mc:Choice Requires="x15">
      <x15ac:absPath xmlns:x15ac="http://schemas.microsoft.com/office/spreadsheetml/2010/11/ac" url="https://d.docs.live.net/1efab5bc27bcbf4c/Documents/TokenEffect/outputs/ai-automation-scoring-2026-07-08/"/>
    </mc:Choice>
  </mc:AlternateContent>
  <xr:revisionPtr revIDLastSave="1" documentId="11_DBC3DAC3F861B00C9E90A8BB1DEA59B70A1C6A0A" xr6:coauthVersionLast="47" xr6:coauthVersionMax="47" xr10:uidLastSave="{F8DF1FF1-62FF-467B-AA70-22E1C3F797B5}"/>
  <bookViews>
    <workbookView xWindow="50652" yWindow="2856" windowWidth="24516" windowHeight="17940" activeTab="2" xr2:uid="{00000000-000D-0000-FFFF-FFFF00000000}"/>
  </bookViews>
  <sheets>
    <sheet name="Dashboard" sheetId="1" r:id="rId1"/>
    <sheet name="Process Scoring" sheetId="2" r:id="rId2"/>
    <sheet name="Scoring Guide" sheetId="3" r:id="rId3"/>
    <sheet name="Examples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65" i="2" l="1"/>
  <c r="S65" i="2"/>
  <c r="R65" i="2"/>
  <c r="Q65" i="2"/>
  <c r="W64" i="2"/>
  <c r="S64" i="2"/>
  <c r="R64" i="2"/>
  <c r="Q64" i="2"/>
  <c r="W63" i="2"/>
  <c r="S63" i="2"/>
  <c r="R63" i="2"/>
  <c r="Q63" i="2"/>
  <c r="W62" i="2"/>
  <c r="S62" i="2"/>
  <c r="R62" i="2"/>
  <c r="Q62" i="2"/>
  <c r="W61" i="2"/>
  <c r="S61" i="2"/>
  <c r="R61" i="2"/>
  <c r="Q61" i="2"/>
  <c r="W60" i="2"/>
  <c r="S60" i="2"/>
  <c r="R60" i="2"/>
  <c r="Q60" i="2"/>
  <c r="W59" i="2"/>
  <c r="S59" i="2"/>
  <c r="R59" i="2"/>
  <c r="Q59" i="2"/>
  <c r="W58" i="2"/>
  <c r="S58" i="2"/>
  <c r="R58" i="2"/>
  <c r="Q58" i="2"/>
  <c r="W57" i="2"/>
  <c r="S57" i="2"/>
  <c r="R57" i="2"/>
  <c r="Q57" i="2"/>
  <c r="W56" i="2"/>
  <c r="S56" i="2"/>
  <c r="R56" i="2"/>
  <c r="Q56" i="2"/>
  <c r="W55" i="2"/>
  <c r="S55" i="2"/>
  <c r="R55" i="2"/>
  <c r="Q55" i="2"/>
  <c r="W54" i="2"/>
  <c r="S54" i="2"/>
  <c r="R54" i="2"/>
  <c r="Q54" i="2"/>
  <c r="W53" i="2"/>
  <c r="S53" i="2"/>
  <c r="R53" i="2"/>
  <c r="Q53" i="2"/>
  <c r="W52" i="2"/>
  <c r="S52" i="2"/>
  <c r="R52" i="2"/>
  <c r="Q52" i="2"/>
  <c r="W51" i="2"/>
  <c r="S51" i="2"/>
  <c r="R51" i="2"/>
  <c r="Q51" i="2"/>
  <c r="W50" i="2"/>
  <c r="S50" i="2"/>
  <c r="R50" i="2"/>
  <c r="Q50" i="2"/>
  <c r="W49" i="2"/>
  <c r="S49" i="2"/>
  <c r="R49" i="2"/>
  <c r="Q49" i="2"/>
  <c r="W48" i="2"/>
  <c r="S48" i="2"/>
  <c r="R48" i="2"/>
  <c r="Q48" i="2"/>
  <c r="W47" i="2"/>
  <c r="S47" i="2"/>
  <c r="R47" i="2"/>
  <c r="Q47" i="2"/>
  <c r="W46" i="2"/>
  <c r="S46" i="2"/>
  <c r="R46" i="2"/>
  <c r="Q46" i="2"/>
  <c r="W45" i="2"/>
  <c r="S45" i="2"/>
  <c r="R45" i="2"/>
  <c r="Q45" i="2"/>
  <c r="W44" i="2"/>
  <c r="S44" i="2"/>
  <c r="R44" i="2"/>
  <c r="Q44" i="2"/>
  <c r="W43" i="2"/>
  <c r="S43" i="2"/>
  <c r="R43" i="2"/>
  <c r="Q43" i="2"/>
  <c r="W42" i="2"/>
  <c r="S42" i="2"/>
  <c r="R42" i="2"/>
  <c r="Q42" i="2"/>
  <c r="W41" i="2"/>
  <c r="S41" i="2"/>
  <c r="R41" i="2"/>
  <c r="Q41" i="2"/>
  <c r="W40" i="2"/>
  <c r="S40" i="2"/>
  <c r="R40" i="2"/>
  <c r="Q40" i="2"/>
  <c r="W39" i="2"/>
  <c r="S39" i="2"/>
  <c r="R39" i="2"/>
  <c r="Q39" i="2"/>
  <c r="W38" i="2"/>
  <c r="S38" i="2"/>
  <c r="R38" i="2"/>
  <c r="Q38" i="2"/>
  <c r="W37" i="2"/>
  <c r="S37" i="2"/>
  <c r="R37" i="2"/>
  <c r="Q37" i="2"/>
  <c r="W36" i="2"/>
  <c r="S36" i="2"/>
  <c r="R36" i="2"/>
  <c r="Q36" i="2"/>
  <c r="W35" i="2"/>
  <c r="S35" i="2"/>
  <c r="R35" i="2"/>
  <c r="Q35" i="2"/>
  <c r="W34" i="2"/>
  <c r="S34" i="2"/>
  <c r="R34" i="2"/>
  <c r="Q34" i="2"/>
  <c r="W33" i="2"/>
  <c r="S33" i="2"/>
  <c r="R33" i="2"/>
  <c r="Q33" i="2"/>
  <c r="W32" i="2"/>
  <c r="S32" i="2"/>
  <c r="R32" i="2"/>
  <c r="Q32" i="2"/>
  <c r="W31" i="2"/>
  <c r="S31" i="2"/>
  <c r="R31" i="2"/>
  <c r="Q31" i="2"/>
  <c r="W30" i="2"/>
  <c r="S30" i="2"/>
  <c r="R30" i="2"/>
  <c r="Q30" i="2"/>
  <c r="W29" i="2"/>
  <c r="S29" i="2"/>
  <c r="R29" i="2"/>
  <c r="Q29" i="2"/>
  <c r="W28" i="2"/>
  <c r="S28" i="2"/>
  <c r="R28" i="2"/>
  <c r="Q28" i="2"/>
  <c r="W27" i="2"/>
  <c r="S27" i="2"/>
  <c r="R27" i="2"/>
  <c r="Q27" i="2"/>
  <c r="W26" i="2"/>
  <c r="S26" i="2"/>
  <c r="R26" i="2"/>
  <c r="Q26" i="2"/>
  <c r="W25" i="2"/>
  <c r="S25" i="2"/>
  <c r="R25" i="2"/>
  <c r="Q25" i="2"/>
  <c r="W24" i="2"/>
  <c r="S24" i="2"/>
  <c r="R24" i="2"/>
  <c r="Q24" i="2"/>
  <c r="W23" i="2"/>
  <c r="S23" i="2"/>
  <c r="R23" i="2"/>
  <c r="Q23" i="2"/>
  <c r="W22" i="2"/>
  <c r="S22" i="2"/>
  <c r="R22" i="2"/>
  <c r="Q22" i="2"/>
  <c r="W21" i="2"/>
  <c r="S21" i="2"/>
  <c r="R21" i="2"/>
  <c r="Q21" i="2"/>
  <c r="W20" i="2"/>
  <c r="S20" i="2"/>
  <c r="R20" i="2"/>
  <c r="Q20" i="2"/>
  <c r="W19" i="2"/>
  <c r="S19" i="2"/>
  <c r="R19" i="2"/>
  <c r="Q19" i="2"/>
  <c r="W18" i="2"/>
  <c r="S18" i="2"/>
  <c r="R18" i="2"/>
  <c r="Q18" i="2"/>
  <c r="R17" i="2"/>
  <c r="S17" i="2" s="1"/>
  <c r="Q17" i="2"/>
  <c r="W17" i="2" s="1"/>
  <c r="R16" i="2"/>
  <c r="S16" i="2" s="1"/>
  <c r="Q16" i="2"/>
  <c r="W16" i="2" s="1"/>
  <c r="R15" i="2"/>
  <c r="S15" i="2" s="1"/>
  <c r="Q15" i="2"/>
  <c r="W15" i="2" s="1"/>
  <c r="R14" i="2"/>
  <c r="S14" i="2" s="1"/>
  <c r="Q14" i="2"/>
  <c r="W14" i="2" s="1"/>
  <c r="R13" i="2"/>
  <c r="S13" i="2" s="1"/>
  <c r="Q13" i="2"/>
  <c r="W13" i="2" s="1"/>
  <c r="R12" i="2"/>
  <c r="S12" i="2" s="1"/>
  <c r="Q12" i="2"/>
  <c r="W12" i="2" s="1"/>
  <c r="R11" i="2"/>
  <c r="S11" i="2" s="1"/>
  <c r="Q11" i="2"/>
  <c r="W11" i="2" s="1"/>
  <c r="R10" i="2"/>
  <c r="S10" i="2" s="1"/>
  <c r="Q10" i="2"/>
  <c r="W10" i="2" s="1"/>
  <c r="R9" i="2"/>
  <c r="S9" i="2" s="1"/>
  <c r="Q9" i="2"/>
  <c r="W9" i="2" s="1"/>
  <c r="R8" i="2"/>
  <c r="S8" i="2" s="1"/>
  <c r="Q8" i="2"/>
  <c r="W8" i="2" s="1"/>
  <c r="R7" i="2"/>
  <c r="S7" i="2" s="1"/>
  <c r="Q7" i="2"/>
  <c r="W7" i="2" s="1"/>
  <c r="R6" i="2"/>
  <c r="S6" i="2" s="1"/>
  <c r="Q6" i="2"/>
  <c r="W6" i="2" s="1"/>
  <c r="B5" i="1"/>
  <c r="U65" i="2" l="1"/>
  <c r="T65" i="2"/>
  <c r="U64" i="2"/>
  <c r="T64" i="2"/>
  <c r="U63" i="2"/>
  <c r="T63" i="2"/>
  <c r="U62" i="2"/>
  <c r="T62" i="2"/>
  <c r="U61" i="2"/>
  <c r="T61" i="2"/>
  <c r="U60" i="2"/>
  <c r="T60" i="2"/>
  <c r="U59" i="2"/>
  <c r="T59" i="2"/>
  <c r="U58" i="2"/>
  <c r="T58" i="2"/>
  <c r="U57" i="2"/>
  <c r="T57" i="2"/>
  <c r="U56" i="2"/>
  <c r="T56" i="2"/>
  <c r="U55" i="2"/>
  <c r="T55" i="2"/>
  <c r="U54" i="2"/>
  <c r="T54" i="2"/>
  <c r="U53" i="2"/>
  <c r="T53" i="2"/>
  <c r="U52" i="2"/>
  <c r="T52" i="2"/>
  <c r="U51" i="2"/>
  <c r="T51" i="2"/>
  <c r="U50" i="2"/>
  <c r="T50" i="2"/>
  <c r="U49" i="2"/>
  <c r="T49" i="2"/>
  <c r="U48" i="2"/>
  <c r="T48" i="2"/>
  <c r="U47" i="2"/>
  <c r="T47" i="2"/>
  <c r="U46" i="2"/>
  <c r="T46" i="2"/>
  <c r="U45" i="2"/>
  <c r="T45" i="2"/>
  <c r="U44" i="2"/>
  <c r="T44" i="2"/>
  <c r="U43" i="2"/>
  <c r="T43" i="2"/>
  <c r="T42" i="2"/>
  <c r="U42" i="2"/>
  <c r="U41" i="2"/>
  <c r="T41" i="2"/>
  <c r="T40" i="2"/>
  <c r="U40" i="2"/>
  <c r="T39" i="2"/>
  <c r="U39" i="2"/>
  <c r="U38" i="2"/>
  <c r="T38" i="2"/>
  <c r="U37" i="2"/>
  <c r="T37" i="2"/>
  <c r="T36" i="2"/>
  <c r="U36" i="2"/>
  <c r="U35" i="2"/>
  <c r="T35" i="2"/>
  <c r="T34" i="2"/>
  <c r="U34" i="2"/>
  <c r="U33" i="2"/>
  <c r="T33" i="2"/>
  <c r="U32" i="2"/>
  <c r="T32" i="2"/>
  <c r="U31" i="2"/>
  <c r="T31" i="2"/>
  <c r="U30" i="2"/>
  <c r="T30" i="2"/>
  <c r="T29" i="2"/>
  <c r="U29" i="2"/>
  <c r="T28" i="2"/>
  <c r="U28" i="2"/>
  <c r="U27" i="2"/>
  <c r="T27" i="2"/>
  <c r="T26" i="2"/>
  <c r="U26" i="2"/>
  <c r="T25" i="2"/>
  <c r="U25" i="2"/>
  <c r="U24" i="2"/>
  <c r="T24" i="2"/>
  <c r="T23" i="2"/>
  <c r="U23" i="2"/>
  <c r="U22" i="2"/>
  <c r="T22" i="2"/>
  <c r="U21" i="2"/>
  <c r="T21" i="2"/>
  <c r="T20" i="2"/>
  <c r="U20" i="2"/>
  <c r="U19" i="2"/>
  <c r="T19" i="2"/>
  <c r="U18" i="2"/>
  <c r="T18" i="2"/>
  <c r="T17" i="2"/>
  <c r="U17" i="2"/>
  <c r="T16" i="2"/>
  <c r="U16" i="2"/>
  <c r="T15" i="2"/>
  <c r="U15" i="2"/>
  <c r="T14" i="2"/>
  <c r="U14" i="2"/>
  <c r="T13" i="2"/>
  <c r="U13" i="2"/>
  <c r="T12" i="2"/>
  <c r="U12" i="2"/>
  <c r="T11" i="2"/>
  <c r="U11" i="2"/>
  <c r="T10" i="2"/>
  <c r="U10" i="2"/>
  <c r="T9" i="2"/>
  <c r="U9" i="2"/>
  <c r="T8" i="2"/>
  <c r="U8" i="2"/>
  <c r="T7" i="2"/>
  <c r="U7" i="2"/>
  <c r="T6" i="2"/>
  <c r="U6" i="2"/>
  <c r="B10" i="1"/>
  <c r="B7" i="1"/>
  <c r="B8" i="1"/>
  <c r="B6" i="1"/>
  <c r="B9" i="1"/>
  <c r="C15" i="1"/>
  <c r="E15" i="1"/>
  <c r="C16" i="1"/>
  <c r="E16" i="1"/>
  <c r="B17" i="1"/>
  <c r="A17" i="1" s="1"/>
  <c r="D17" i="1"/>
  <c r="B18" i="1"/>
  <c r="A18" i="1" s="1"/>
  <c r="D18" i="1"/>
  <c r="C19" i="1"/>
  <c r="D24" i="1"/>
  <c r="B23" i="1"/>
  <c r="A23" i="1" s="1"/>
  <c r="C23" i="1"/>
  <c r="B24" i="1"/>
  <c r="A24" i="1" s="1"/>
  <c r="C24" i="1"/>
  <c r="D23" i="1"/>
  <c r="E23" i="1"/>
  <c r="B15" i="1"/>
  <c r="A15" i="1" s="1"/>
  <c r="D15" i="1"/>
  <c r="B16" i="1"/>
  <c r="A16" i="1" s="1"/>
  <c r="D16" i="1"/>
  <c r="C17" i="1"/>
  <c r="E17" i="1"/>
  <c r="C18" i="1"/>
  <c r="E18" i="1"/>
  <c r="B19" i="1"/>
  <c r="A19" i="1" s="1"/>
  <c r="D19" i="1"/>
  <c r="E19" i="1"/>
  <c r="B20" i="1"/>
  <c r="A20" i="1" s="1"/>
  <c r="C20" i="1"/>
  <c r="D20" i="1"/>
  <c r="E20" i="1"/>
  <c r="B21" i="1"/>
  <c r="A21" i="1" s="1"/>
  <c r="C21" i="1"/>
  <c r="D21" i="1"/>
  <c r="E21" i="1"/>
  <c r="B22" i="1"/>
  <c r="A22" i="1" s="1"/>
  <c r="C22" i="1"/>
  <c r="D22" i="1"/>
  <c r="E22" i="1"/>
  <c r="E24" i="1"/>
</calcChain>
</file>

<file path=xl/sharedStrings.xml><?xml version="1.0" encoding="utf-8"?>
<sst xmlns="http://schemas.openxmlformats.org/spreadsheetml/2006/main" count="409" uniqueCount="236">
  <si>
    <t>AI process automation scoring dashboard</t>
  </si>
  <si>
    <t>Use this workbook to identify operational work packages that are suitable for AI automation, AI assistance, process repair, or no automation yet.</t>
  </si>
  <si>
    <t>Summary</t>
  </si>
  <si>
    <t>Value</t>
  </si>
  <si>
    <t>Meaning</t>
  </si>
  <si>
    <t>Decision use</t>
  </si>
  <si>
    <t>Processes scored</t>
  </si>
  <si>
    <t>Non-empty work packages on the scoring sheet</t>
  </si>
  <si>
    <t>Scope coverage</t>
  </si>
  <si>
    <t>Automate with review</t>
  </si>
  <si>
    <t>High opportunity and manageable guardrail risk</t>
  </si>
  <si>
    <t>Shortlist for pilot</t>
  </si>
  <si>
    <t>Assist the human</t>
  </si>
  <si>
    <t>Useful AI support, but final judgement remains human</t>
  </si>
  <si>
    <t>Design human-in-the-loop workflow</t>
  </si>
  <si>
    <t>Fix process or data first</t>
  </si>
  <si>
    <t>Pain is real, but foundations are weak</t>
  </si>
  <si>
    <t>Clarify rules, data, owner, and controls</t>
  </si>
  <si>
    <t>Do not automate with AI yet</t>
  </si>
  <si>
    <t>Guardrail risk is too high for automation</t>
  </si>
  <si>
    <t>Keep decision human-led</t>
  </si>
  <si>
    <t>Low priority</t>
  </si>
  <si>
    <t>Limited value or weak fit</t>
  </si>
  <si>
    <t>Revisit if volume or pain changes</t>
  </si>
  <si>
    <t>Candidate shortlist by opportunity score</t>
  </si>
  <si>
    <t>Rank</t>
  </si>
  <si>
    <t>Work package</t>
  </si>
  <si>
    <t>Opportunity score</t>
  </si>
  <si>
    <t>Guardrail risk</t>
  </si>
  <si>
    <t>Recommendation</t>
  </si>
  <si>
    <t>How to read the result</t>
  </si>
  <si>
    <t>AI may complete most of the task. Keep humans on policy, exception handling, sample checks, and accountable ownership.</t>
  </si>
  <si>
    <t>AI prepares evidence, drafts, summarises, compares, or flags. A person still decides.</t>
  </si>
  <si>
    <t>The pain is worth addressing, but rules, data, ownership, or system access are not ready enough for an AI pilot.</t>
  </si>
  <si>
    <t>The core decision is too judgement-heavy, sensitive, regulated, relationship-led, or costly to get wrong.</t>
  </si>
  <si>
    <t>The process may still be irritating, but it does not yet justify an AI pilot.</t>
  </si>
  <si>
    <t>Principle</t>
  </si>
  <si>
    <t>Use AI to reduce administrative drag. Do not use AI to hide accountability.</t>
  </si>
  <si>
    <t>Process scoring sheet</t>
  </si>
  <si>
    <t>Score one work package per row. Use 1 for low and 5 for high. Edit the inputs in columns A to P. Columns Q to U calculate automatically.</t>
  </si>
  <si>
    <t>ID</t>
  </si>
  <si>
    <t>Function</t>
  </si>
  <si>
    <t>Current pain</t>
  </si>
  <si>
    <t>Manual effort</t>
  </si>
  <si>
    <t>Volume / repetition</t>
  </si>
  <si>
    <t>Delay impact</t>
  </si>
  <si>
    <t>Data readiness</t>
  </si>
  <si>
    <t>Rule clarity</t>
  </si>
  <si>
    <t>Integration ease</t>
  </si>
  <si>
    <t>Exception rate</t>
  </si>
  <si>
    <t>Human judgement needed</t>
  </si>
  <si>
    <t>Sensitivity / trust</t>
  </si>
  <si>
    <t>Regulatory / safety risk</t>
  </si>
  <si>
    <t>Relationship value</t>
  </si>
  <si>
    <t>Error impact</t>
  </si>
  <si>
    <t>Human role to retain</t>
  </si>
  <si>
    <t>Pilot shape</t>
  </si>
  <si>
    <t>Notes</t>
  </si>
  <si>
    <t>Rank key</t>
  </si>
  <si>
    <t>P001</t>
  </si>
  <si>
    <t>Operations</t>
  </si>
  <si>
    <t>Draft rota options from availability and demand</t>
  </si>
  <si>
    <t>Managers rebuild rotas manually every week</t>
  </si>
  <si>
    <t>Keep fairness and final shift allocation with manager</t>
  </si>
  <si>
    <t>P002</t>
  </si>
  <si>
    <t>Sales</t>
  </si>
  <si>
    <t>Lead triage and follow-up drafting</t>
  </si>
  <si>
    <t>High enquiry volume and inconsistent response speed</t>
  </si>
  <si>
    <t>AI should not commit pricing or terms</t>
  </si>
  <si>
    <t>P003</t>
  </si>
  <si>
    <t>Finance</t>
  </si>
  <si>
    <t>Invoice coding and exception flagging</t>
  </si>
  <si>
    <t>Finance team manually checks common supplier invoices</t>
  </si>
  <si>
    <t>Start with common supplier categories</t>
  </si>
  <si>
    <t>P004</t>
  </si>
  <si>
    <t>Customer service</t>
  </si>
  <si>
    <t>Complaint response preparation</t>
  </si>
  <si>
    <t>Case handlers spend time assembling evidence and policy references</t>
  </si>
  <si>
    <t>Human should own tone, decision and resolution</t>
  </si>
  <si>
    <t>P005</t>
  </si>
  <si>
    <t>HR</t>
  </si>
  <si>
    <t>Candidate screening pack preparation</t>
  </si>
  <si>
    <t>Recruiters manually collate CV summaries and role match notes</t>
  </si>
  <si>
    <t>Avoid automated rejection decisions</t>
  </si>
  <si>
    <t>P006</t>
  </si>
  <si>
    <t>Compliance</t>
  </si>
  <si>
    <t>Policy evidence checklist before review</t>
  </si>
  <si>
    <t>Submissions arrive incomplete and slow down reviewers</t>
  </si>
  <si>
    <t>AI can prepare checklist, not approve compliance</t>
  </si>
  <si>
    <t>P007</t>
  </si>
  <si>
    <t>Education</t>
  </si>
  <si>
    <t>Safeguarding case decision</t>
  </si>
  <si>
    <t>Senior staff need consistent evidence packs</t>
  </si>
  <si>
    <t>Use only for admin support and missing-info checks</t>
  </si>
  <si>
    <t>P008</t>
  </si>
  <si>
    <t>Strategic account renewal negotiation</t>
  </si>
  <si>
    <t>Relationship owners prepare bespoke renewal positions</t>
  </si>
  <si>
    <t>AI can prepare background, not negotiate</t>
  </si>
  <si>
    <t>P009</t>
  </si>
  <si>
    <t>Weekly performance report drafting</t>
  </si>
  <si>
    <t>Managers copy data and write the same summary each week</t>
  </si>
  <si>
    <t>Good first pilot if data sources are reliable</t>
  </si>
  <si>
    <t>P010</t>
  </si>
  <si>
    <t>Procurement</t>
  </si>
  <si>
    <t>Supplier onboarding document completeness check</t>
  </si>
  <si>
    <t>Missing fields cause repeated handbacks</t>
  </si>
  <si>
    <t>Route exceptions to procurement owner</t>
  </si>
  <si>
    <t>P011</t>
  </si>
  <si>
    <t>Ad hoc customer exception handling</t>
  </si>
  <si>
    <t>No two cases look the same and decisions affect trust</t>
  </si>
  <si>
    <t>Clarify policy before any AI support</t>
  </si>
  <si>
    <t>P012</t>
  </si>
  <si>
    <t>Month-end variance explanation first draft</t>
  </si>
  <si>
    <t>Finance analysts manually prepare commentary</t>
  </si>
  <si>
    <t>Analyst should verify cause and sign off</t>
  </si>
  <si>
    <t>Scoring guide</t>
  </si>
  <si>
    <t>Score honestly. The workbook is designed to stop attractive automation ideas from hiding human judgement, trust, or safety risk.</t>
  </si>
  <si>
    <t>Input scoring</t>
  </si>
  <si>
    <t>Input</t>
  </si>
  <si>
    <t>Score 1 means</t>
  </si>
  <si>
    <t>Score 3 means</t>
  </si>
  <si>
    <t>Score 5 means</t>
  </si>
  <si>
    <t>Small or occasional manual effort</t>
  </si>
  <si>
    <t>Regular manual effort</t>
  </si>
  <si>
    <t>Heavy manual effort by costly or constrained staff</t>
  </si>
  <si>
    <t>Rare or bespoke</t>
  </si>
  <si>
    <t>Recurring but not high volume</t>
  </si>
  <si>
    <t>Frequent and repeated</t>
  </si>
  <si>
    <t>Little operational impact</t>
  </si>
  <si>
    <t>Some queueing or frustration</t>
  </si>
  <si>
    <t>Material delay, lost revenue, service risk, or capacity constraint</t>
  </si>
  <si>
    <t>Data informal, scattered, or unreliable</t>
  </si>
  <si>
    <t>Some structured data, gaps remain</t>
  </si>
  <si>
    <t>Accessible, consistent, and trusted data</t>
  </si>
  <si>
    <t>Rules are unclear or political</t>
  </si>
  <si>
    <t>Some rules known, exceptions common</t>
  </si>
  <si>
    <t>Clear rules, thresholds, or decision logic</t>
  </si>
  <si>
    <t>Hard to access systems or data</t>
  </si>
  <si>
    <t>Some integration or export needed</t>
  </si>
  <si>
    <t>Simple system access, file export, or API path</t>
  </si>
  <si>
    <t>Few exceptions</t>
  </si>
  <si>
    <t>Manageable exceptions</t>
  </si>
  <si>
    <t>Many edge cases and irregular paths</t>
  </si>
  <si>
    <t>Little judgement required</t>
  </si>
  <si>
    <t>Judgement for exceptions</t>
  </si>
  <si>
    <t>Human judgement central to the outcome</t>
  </si>
  <si>
    <t>Low trust impact</t>
  </si>
  <si>
    <t>Some customer or staff sensitivity</t>
  </si>
  <si>
    <t>High trust, fairness, or personal impact</t>
  </si>
  <si>
    <t>Low compliance or safety exposure</t>
  </si>
  <si>
    <t>Some policy or compliance exposure</t>
  </si>
  <si>
    <t>Regulated, safety-critical, legal, clinical, or safeguarding exposure</t>
  </si>
  <si>
    <t>Transactional work</t>
  </si>
  <si>
    <t>Some relationship context</t>
  </si>
  <si>
    <t>Relationship, negotiation, empathy, or care is central</t>
  </si>
  <si>
    <t>Mistakes are cheap and reversible</t>
  </si>
  <si>
    <t>Mistakes create rework or complaints</t>
  </si>
  <si>
    <t>Mistakes are costly, harmful, or hard to reverse</t>
  </si>
  <si>
    <t>Decision logic</t>
  </si>
  <si>
    <t>Typical pattern</t>
  </si>
  <si>
    <t>AI role</t>
  </si>
  <si>
    <t>Human role</t>
  </si>
  <si>
    <t>Opportunity score 70 or above and guardrail risk 50 or below</t>
  </si>
  <si>
    <t>Complete most of the repeatable task</t>
  </si>
  <si>
    <t>Set policy, handle exceptions, review samples, own accountability</t>
  </si>
  <si>
    <t>Useful opportunity with moderate guardrail risk</t>
  </si>
  <si>
    <t>Prepare, summarise, draft, compare, and flag</t>
  </si>
  <si>
    <t>Make the decision and own communication</t>
  </si>
  <si>
    <t>Weak data, unclear rules, or hard integration</t>
  </si>
  <si>
    <t>No AI pilot yet</t>
  </si>
  <si>
    <t>Clarify process, rules, ownership, and data source</t>
  </si>
  <si>
    <t>Guardrail risk 75 or above</t>
  </si>
  <si>
    <t>Administrative support only, if any</t>
  </si>
  <si>
    <t>Keep the core decision human-led</t>
  </si>
  <si>
    <t>Low opportunity or weak business case</t>
  </si>
  <si>
    <t>No pilot for now</t>
  </si>
  <si>
    <t>Revisit later if pain, volume, or readiness changes</t>
  </si>
  <si>
    <t>Use in an AI Value Case discussion</t>
  </si>
  <si>
    <t>Use the scores as a conversation starter, not a procurement decision. A good shortlist still needs workflow evidence, data access checks, risk review, success measures, and a clear owner.</t>
  </si>
  <si>
    <t>Do not average away safety. A high opportunity process can still be a poor automation candidate if the human guardrail risk is high.</t>
  </si>
  <si>
    <t>A strong pilot candidate should be narrow enough to test, valuable enough to matter, and controlled enough to operate safely.</t>
  </si>
  <si>
    <t>Evidence before build.</t>
  </si>
  <si>
    <t>Contact: hello@tokeneffect.net</t>
  </si>
  <si>
    <t>Example work packages</t>
  </si>
  <si>
    <t>These examples show the distinction between automation candidates, assistant candidates, and work that should remain human-led.</t>
  </si>
  <si>
    <t>Likely recommendation</t>
  </si>
  <si>
    <t>Good AI use</t>
  </si>
  <si>
    <t>Human should retain</t>
  </si>
  <si>
    <t>Reason</t>
  </si>
  <si>
    <t>Rota option drafting</t>
  </si>
  <si>
    <t>Draft options, flag conflicts, model coverage</t>
  </si>
  <si>
    <t>Fairness, exceptions, final allocation, staff communication</t>
  </si>
  <si>
    <t>The admin is automatable, but trust and fairness remain human responsibilities</t>
  </si>
  <si>
    <t>Prioritise leads, draft emails, remind owners</t>
  </si>
  <si>
    <t>Pricing, commitments, relationship-sensitive decisions</t>
  </si>
  <si>
    <t>High repetition and low core risk if review controls are clear</t>
  </si>
  <si>
    <t>Invoice coding</t>
  </si>
  <si>
    <t>Code common invoices and flag exceptions</t>
  </si>
  <si>
    <t>Approve exceptions, supplier disputes, control ownership</t>
  </si>
  <si>
    <t>Rules and data are often structured enough for a controlled pilot</t>
  </si>
  <si>
    <t>Summarise evidence, policy, and draft response</t>
  </si>
  <si>
    <t>Final decision, tone, remedy, accountability</t>
  </si>
  <si>
    <t>Customer trust and context matter</t>
  </si>
  <si>
    <t>Candidate screening notes</t>
  </si>
  <si>
    <t>Prepare structured summaries against role criteria</t>
  </si>
  <si>
    <t>Selection judgement and rejection decisions</t>
  </si>
  <si>
    <t>Bias, fairness, and explainability need strong human control</t>
  </si>
  <si>
    <t>Evidence completeness check</t>
  </si>
  <si>
    <t>Check missing documents and prepare review pack</t>
  </si>
  <si>
    <t>Compliance sign-off</t>
  </si>
  <si>
    <t>AI can reduce rework but should not approve compliance</t>
  </si>
  <si>
    <t>Safeguarding decision</t>
  </si>
  <si>
    <t>Administrative support and missing-information checks only</t>
  </si>
  <si>
    <t>Core judgement and statutory responsibility</t>
  </si>
  <si>
    <t>Safety, trust, and accountability risks are too high</t>
  </si>
  <si>
    <t>Weekly performance report</t>
  </si>
  <si>
    <t>Pull data, draft commentary, identify movements</t>
  </si>
  <si>
    <t>Explanation of causes and leadership message</t>
  </si>
  <si>
    <t>Repeated and measurable if data sources are trusted</t>
  </si>
  <si>
    <t>Supplier onboarding completeness</t>
  </si>
  <si>
    <t>Extract fields, check documents, flag gaps</t>
  </si>
  <si>
    <t>Supplier acceptance and commercial judgement</t>
  </si>
  <si>
    <t>A narrow, controlled workflow with clear exception routing</t>
  </si>
  <si>
    <t>Month-end variance commentary</t>
  </si>
  <si>
    <t>Draft variance explanations and surface anomalies</t>
  </si>
  <si>
    <t>Final interpretation and sign-off</t>
  </si>
  <si>
    <t>AI can speed preparation, but analysts must own accuracy</t>
  </si>
  <si>
    <t>Legal</t>
  </si>
  <si>
    <t>Legal advice to a client</t>
  </si>
  <si>
    <t>Research support and document organisation</t>
  </si>
  <si>
    <t>Advice, liability, judgement, client communication</t>
  </si>
  <si>
    <t>The core decision and accountability must remain professional-led</t>
  </si>
  <si>
    <t>Strategic renewal negotiation</t>
  </si>
  <si>
    <t>Prepare history, risks, options, and draft messages</t>
  </si>
  <si>
    <t>Negotiation, commitment, and relationship judgement</t>
  </si>
  <si>
    <t>AI helps preparation, not the commercial decision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</si>
</sst>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9">
    <font>
      <sz val="11"/>
      <name val="Carlito"/>
    </font>
    <font>
      <sz val="10"/>
      <color rgb="FF1E2A2F"/>
      <name val="Aptos"/>
      <family val="2"/>
    </font>
    <font>
      <sz val="10"/>
      <color rgb="FFDDEDEA"/>
      <name val="Aptos"/>
      <family val="2"/>
    </font>
    <font>
      <b/>
      <sz val="10"/>
      <color rgb="FFFFFFFF"/>
      <name val="Aptos"/>
      <family val="2"/>
    </font>
    <font>
      <b/>
      <sz val="10"/>
      <color rgb="FF071923"/>
      <name val="Aptos"/>
      <family val="2"/>
    </font>
    <font>
      <b/>
      <sz val="10"/>
      <color rgb="FF047857"/>
      <name val="Aptos"/>
      <family val="2"/>
    </font>
    <font>
      <b/>
      <sz val="10"/>
      <color rgb="FFB91C1C"/>
      <name val="Aptos"/>
      <family val="2"/>
    </font>
    <font>
      <sz val="10"/>
      <color rgb="FFFFFFFF"/>
      <name val="Aptos"/>
      <family val="2"/>
    </font>
    <font>
      <b/>
      <sz val="18"/>
      <color rgb="FFFFFFFF"/>
      <name val="Aptos"/>
      <family val="2"/>
    </font>
  </fonts>
  <fills count="9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071923"/>
      </patternFill>
    </fill>
    <fill>
      <patternFill patternType="solid">
        <fgColor rgb="FF08766D"/>
      </patternFill>
    </fill>
    <fill>
      <patternFill patternType="solid">
        <fgColor rgb="FFF6FAF9"/>
      </patternFill>
    </fill>
    <fill>
      <patternFill patternType="solid">
        <fgColor rgb="FFE6F6F3"/>
      </patternFill>
    </fill>
    <fill>
      <patternFill patternType="solid">
        <fgColor rgb="FFEEFDF8"/>
      </patternFill>
    </fill>
    <fill>
      <patternFill patternType="solid">
        <fgColor rgb="FFFFF7ED"/>
      </patternFill>
    </fill>
  </fills>
  <borders count="8">
    <border>
      <left/>
      <right/>
      <top/>
      <bottom/>
      <diagonal/>
    </border>
    <border>
      <left style="thin">
        <color rgb="FF08766D"/>
      </left>
      <right/>
      <top style="thin">
        <color rgb="FF08766D"/>
      </top>
      <bottom style="thin">
        <color rgb="FF08766D"/>
      </bottom>
      <diagonal/>
    </border>
    <border>
      <left/>
      <right/>
      <top style="thin">
        <color rgb="FF08766D"/>
      </top>
      <bottom style="thin">
        <color rgb="FF08766D"/>
      </bottom>
      <diagonal/>
    </border>
    <border>
      <left/>
      <right style="thin">
        <color rgb="FF08766D"/>
      </right>
      <top style="thin">
        <color rgb="FF08766D"/>
      </top>
      <bottom style="thin">
        <color rgb="FF08766D"/>
      </bottom>
      <diagonal/>
    </border>
    <border>
      <left style="thin">
        <color rgb="FFD7E4E1"/>
      </left>
      <right style="thin">
        <color rgb="FFD7E4E1"/>
      </right>
      <top style="thin">
        <color rgb="FFD7E4E1"/>
      </top>
      <bottom style="thin">
        <color rgb="FFD7E4E1"/>
      </bottom>
      <diagonal/>
    </border>
    <border>
      <left style="thin">
        <color rgb="FFD7E4E1"/>
      </left>
      <right/>
      <top style="thin">
        <color rgb="FFD7E4E1"/>
      </top>
      <bottom style="thin">
        <color rgb="FFD7E4E1"/>
      </bottom>
      <diagonal/>
    </border>
    <border>
      <left/>
      <right/>
      <top style="thin">
        <color rgb="FFD7E4E1"/>
      </top>
      <bottom style="thin">
        <color rgb="FFD7E4E1"/>
      </bottom>
      <diagonal/>
    </border>
    <border>
      <left/>
      <right style="thin">
        <color rgb="FFD7E4E1"/>
      </right>
      <top style="thin">
        <color rgb="FFD7E4E1"/>
      </top>
      <bottom style="thin">
        <color rgb="FFD7E4E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3" fillId="4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vertical="top" wrapText="1"/>
    </xf>
    <xf numFmtId="0" fontId="4" fillId="5" borderId="4" xfId="0" applyFont="1" applyFill="1" applyBorder="1" applyAlignment="1">
      <alignment vertical="top" wrapText="1"/>
    </xf>
    <xf numFmtId="0" fontId="4" fillId="5" borderId="4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top" wrapText="1"/>
    </xf>
    <xf numFmtId="1" fontId="1" fillId="2" borderId="4" xfId="0" applyNumberFormat="1" applyFont="1" applyFill="1" applyBorder="1" applyAlignment="1">
      <alignment horizontal="center" vertical="top" wrapText="1"/>
    </xf>
    <xf numFmtId="0" fontId="3" fillId="4" borderId="4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vertical="top"/>
    </xf>
    <xf numFmtId="1" fontId="1" fillId="2" borderId="4" xfId="0" applyNumberFormat="1" applyFont="1" applyFill="1" applyBorder="1" applyAlignment="1">
      <alignment horizontal="center" vertical="top"/>
    </xf>
    <xf numFmtId="1" fontId="5" fillId="7" borderId="4" xfId="0" applyNumberFormat="1" applyFont="1" applyFill="1" applyBorder="1" applyAlignment="1">
      <alignment horizontal="center" vertical="top"/>
    </xf>
    <xf numFmtId="1" fontId="6" fillId="8" borderId="4" xfId="0" applyNumberFormat="1" applyFont="1" applyFill="1" applyBorder="1" applyAlignment="1">
      <alignment horizontal="center" vertical="top"/>
    </xf>
    <xf numFmtId="164" fontId="3" fillId="2" borderId="4" xfId="0" applyNumberFormat="1" applyFont="1" applyFill="1" applyBorder="1" applyAlignment="1">
      <alignment horizontal="center" vertical="top" wrapText="1"/>
    </xf>
    <xf numFmtId="164" fontId="7" fillId="2" borderId="4" xfId="0" applyNumberFormat="1" applyFont="1" applyFill="1" applyBorder="1" applyAlignment="1">
      <alignment vertical="top"/>
    </xf>
    <xf numFmtId="0" fontId="8" fillId="3" borderId="0" xfId="0" applyFont="1" applyFill="1" applyAlignment="1">
      <alignment vertical="center" wrapText="1"/>
    </xf>
    <xf numFmtId="0" fontId="2" fillId="3" borderId="0" xfId="0" applyFont="1" applyFill="1" applyAlignment="1">
      <alignment vertical="top" wrapText="1"/>
    </xf>
    <xf numFmtId="0" fontId="4" fillId="6" borderId="5" xfId="0" applyFont="1" applyFill="1" applyBorder="1" applyAlignment="1">
      <alignment wrapText="1"/>
    </xf>
    <xf numFmtId="0" fontId="4" fillId="6" borderId="6" xfId="0" applyFont="1" applyFill="1" applyBorder="1" applyAlignment="1">
      <alignment wrapText="1"/>
    </xf>
    <xf numFmtId="0" fontId="4" fillId="6" borderId="7" xfId="0" applyFont="1" applyFill="1" applyBorder="1" applyAlignment="1">
      <alignment wrapText="1"/>
    </xf>
    <xf numFmtId="0" fontId="1" fillId="2" borderId="4" xfId="0" applyFont="1" applyFill="1" applyBorder="1" applyAlignment="1">
      <alignment vertical="top" wrapText="1"/>
    </xf>
    <xf numFmtId="0" fontId="1" fillId="5" borderId="4" xfId="0" applyFont="1" applyFill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 Light"/>
        <a:ea typeface="Calibri Light"/>
        <a:cs typeface="Calibri Light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gradFill>
          <a:gsLst>
            <a:gs pos="0">
              <a:schemeClr val="phClr">
                <a:tint val="67000"/>
                <a:lumMod val="110000"/>
                <a:satMod val="105000"/>
              </a:schemeClr>
            </a:gs>
            <a:gs pos="50000">
              <a:schemeClr val="phClr">
                <a:tint val="73000"/>
                <a:lumMod val="105000"/>
                <a:satMod val="103000"/>
              </a:schemeClr>
            </a:gs>
            <a:gs pos="100000">
              <a:schemeClr val="phClr">
                <a:tint val="81000"/>
                <a:lumMod val="105000"/>
                <a:satMod val="109000"/>
              </a:schemeClr>
            </a:gs>
          </a:gsLst>
          <a:lin ang="5400000" scaled="0"/>
        </a:gradFill>
        <a:gradFill>
          <a:gsLst>
            <a:gs pos="0">
              <a:schemeClr val="phClr">
                <a:tint val="94000"/>
                <a:lumMod val="102000"/>
                <a:satMod val="103000"/>
              </a:schemeClr>
            </a:gs>
            <a:gs pos="50000">
              <a:schemeClr val="phClr">
                <a:shade val="100000"/>
                <a:lumMod val="100000"/>
                <a:satMod val="110000"/>
              </a:schemeClr>
            </a:gs>
            <a:gs pos="100000">
              <a:schemeClr val="phClr">
                <a:shade val="78000"/>
                <a:lumMod val="99000"/>
                <a:satMod val="120000"/>
              </a:schemeClr>
            </a:gs>
          </a:gsLst>
          <a:lin ang="5400000" scaled="0"/>
        </a:gra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0"/>
  <sheetViews>
    <sheetView showGridLines="0" topLeftCell="A6" workbookViewId="0">
      <selection activeCell="A5" sqref="A5"/>
    </sheetView>
  </sheetViews>
  <sheetFormatPr defaultRowHeight="13.8"/>
  <cols>
    <col min="1" max="1" width="24" customWidth="1"/>
    <col min="2" max="2" width="34" customWidth="1"/>
    <col min="3" max="5" width="18" customWidth="1"/>
    <col min="6" max="8" width="14" customWidth="1"/>
  </cols>
  <sheetData>
    <row r="1" spans="1:23" ht="34.049999999999997" customHeight="1">
      <c r="A1" s="17" t="s">
        <v>0</v>
      </c>
      <c r="B1" s="17" t="s">
        <v>0</v>
      </c>
      <c r="C1" s="17" t="s">
        <v>0</v>
      </c>
      <c r="D1" s="17" t="s">
        <v>0</v>
      </c>
      <c r="E1" s="17" t="s">
        <v>0</v>
      </c>
      <c r="F1" s="17" t="s">
        <v>0</v>
      </c>
      <c r="G1" s="17" t="s">
        <v>0</v>
      </c>
      <c r="H1" s="17" t="s">
        <v>0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ht="42" customHeight="1">
      <c r="A2" s="18" t="s">
        <v>1</v>
      </c>
      <c r="B2" s="18" t="s">
        <v>1</v>
      </c>
      <c r="C2" s="18" t="s">
        <v>1</v>
      </c>
      <c r="D2" s="18" t="s">
        <v>1</v>
      </c>
      <c r="E2" s="18" t="s">
        <v>1</v>
      </c>
      <c r="F2" s="18" t="s">
        <v>1</v>
      </c>
      <c r="G2" s="18" t="s">
        <v>1</v>
      </c>
      <c r="H2" s="18" t="s">
        <v>1</v>
      </c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</row>
    <row r="3" spans="1:23" ht="14.4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ht="14.4">
      <c r="A4" s="2" t="s">
        <v>2</v>
      </c>
      <c r="B4" s="3" t="s">
        <v>3</v>
      </c>
      <c r="C4" s="3" t="s">
        <v>4</v>
      </c>
      <c r="D4" s="4" t="s">
        <v>5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 ht="41.4">
      <c r="A5" s="5" t="s">
        <v>6</v>
      </c>
      <c r="B5" s="7">
        <f>COUNTA('Process Scoring'!$C$6:$C$65)</f>
        <v>12</v>
      </c>
      <c r="C5" s="5" t="s">
        <v>7</v>
      </c>
      <c r="D5" s="5" t="s">
        <v>8</v>
      </c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</row>
    <row r="6" spans="1:23" ht="41.4">
      <c r="A6" s="5" t="s">
        <v>9</v>
      </c>
      <c r="B6" s="7">
        <f>COUNTIF('Process Scoring'!$S$6:$S$65,A6)</f>
        <v>4</v>
      </c>
      <c r="C6" s="5" t="s">
        <v>10</v>
      </c>
      <c r="D6" s="5" t="s">
        <v>11</v>
      </c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</row>
    <row r="7" spans="1:23" ht="41.4">
      <c r="A7" s="5" t="s">
        <v>12</v>
      </c>
      <c r="B7" s="7">
        <f>COUNTIF('Process Scoring'!$S$6:$S$65,A7)</f>
        <v>6</v>
      </c>
      <c r="C7" s="5" t="s">
        <v>13</v>
      </c>
      <c r="D7" s="5" t="s">
        <v>14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</row>
    <row r="8" spans="1:23" ht="27.6">
      <c r="A8" s="5" t="s">
        <v>15</v>
      </c>
      <c r="B8" s="7">
        <f>COUNTIF('Process Scoring'!$S$6:$S$65,A8)</f>
        <v>0</v>
      </c>
      <c r="C8" s="5" t="s">
        <v>16</v>
      </c>
      <c r="D8" s="5" t="s">
        <v>17</v>
      </c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</row>
    <row r="9" spans="1:23" ht="27.6">
      <c r="A9" s="5" t="s">
        <v>18</v>
      </c>
      <c r="B9" s="7">
        <f>COUNTIF('Process Scoring'!$S$6:$S$65,A9)</f>
        <v>2</v>
      </c>
      <c r="C9" s="5" t="s">
        <v>19</v>
      </c>
      <c r="D9" s="5" t="s">
        <v>20</v>
      </c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27.6">
      <c r="A10" s="5" t="s">
        <v>21</v>
      </c>
      <c r="B10" s="7">
        <f>COUNTIF('Process Scoring'!$S$6:$S$65,A10)</f>
        <v>0</v>
      </c>
      <c r="C10" s="5" t="s">
        <v>22</v>
      </c>
      <c r="D10" s="5" t="s">
        <v>23</v>
      </c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</row>
    <row r="11" spans="1:23" ht="14.4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</row>
    <row r="12" spans="1:23" ht="14.4">
      <c r="A12" s="19" t="s">
        <v>24</v>
      </c>
      <c r="B12" s="20" t="s">
        <v>24</v>
      </c>
      <c r="C12" s="20" t="s">
        <v>24</v>
      </c>
      <c r="D12" s="20" t="s">
        <v>24</v>
      </c>
      <c r="E12" s="20" t="s">
        <v>24</v>
      </c>
      <c r="F12" s="20" t="s">
        <v>24</v>
      </c>
      <c r="G12" s="20" t="s">
        <v>24</v>
      </c>
      <c r="H12" s="21" t="s">
        <v>24</v>
      </c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</row>
    <row r="13" spans="1:23" ht="14.4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</row>
    <row r="14" spans="1:23" ht="14.4">
      <c r="A14" s="2" t="s">
        <v>25</v>
      </c>
      <c r="B14" s="3" t="s">
        <v>26</v>
      </c>
      <c r="C14" s="3" t="s">
        <v>27</v>
      </c>
      <c r="D14" s="3" t="s">
        <v>28</v>
      </c>
      <c r="E14" s="4" t="s">
        <v>29</v>
      </c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</row>
    <row r="15" spans="1:23" ht="14.4">
      <c r="A15" s="8">
        <f t="shared" ref="A15:A24" si="0">IF(B15="","",ROW(A1))</f>
        <v>1</v>
      </c>
      <c r="B15" s="5" t="str">
        <f>IFERROR(INDEX('Process Scoring'!$C$6:$C$65,MATCH(LARGE('Process Scoring'!$W$6:$W$65,ROW(A1)),'Process Scoring'!$W$6:$W$65,0)),"")</f>
        <v>Lead triage and follow-up drafting</v>
      </c>
      <c r="C15" s="9">
        <f>IFERROR(INDEX('Process Scoring'!$Q$6:$Q$65,MATCH(LARGE('Process Scoring'!$W$6:$W$65,ROW(A1)),'Process Scoring'!$W$6:$W$65,0)),"")</f>
        <v>83</v>
      </c>
      <c r="D15" s="9">
        <f>IFERROR(INDEX('Process Scoring'!$R$6:$R$65,MATCH(LARGE('Process Scoring'!$W$6:$W$65,ROW(A1)),'Process Scoring'!$W$6:$W$65,0)),"")</f>
        <v>43</v>
      </c>
      <c r="E15" s="5" t="str">
        <f>IFERROR(INDEX('Process Scoring'!$S$6:$S$65,MATCH(LARGE('Process Scoring'!$W$6:$W$65,ROW(A1)),'Process Scoring'!$W$6:$W$65,0)),"")</f>
        <v>Automate with review</v>
      </c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</row>
    <row r="16" spans="1:23" ht="27.6">
      <c r="A16" s="8">
        <f t="shared" si="0"/>
        <v>2</v>
      </c>
      <c r="B16" s="5" t="str">
        <f>IFERROR(INDEX('Process Scoring'!$C$6:$C$65,MATCH(LARGE('Process Scoring'!$W$6:$W$65,ROW(A2)),'Process Scoring'!$W$6:$W$65,0)),"")</f>
        <v>Draft rota options from availability and demand</v>
      </c>
      <c r="C16" s="9">
        <f>IFERROR(INDEX('Process Scoring'!$Q$6:$Q$65,MATCH(LARGE('Process Scoring'!$W$6:$W$65,ROW(A2)),'Process Scoring'!$W$6:$W$65,0)),"")</f>
        <v>82</v>
      </c>
      <c r="D16" s="9">
        <f>IFERROR(INDEX('Process Scoring'!$R$6:$R$65,MATCH(LARGE('Process Scoring'!$W$6:$W$65,ROW(A2)),'Process Scoring'!$W$6:$W$65,0)),"")</f>
        <v>67</v>
      </c>
      <c r="E16" s="5" t="str">
        <f>IFERROR(INDEX('Process Scoring'!$S$6:$S$65,MATCH(LARGE('Process Scoring'!$W$6:$W$65,ROW(A2)),'Process Scoring'!$W$6:$W$65,0)),"")</f>
        <v>Assist the human</v>
      </c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</row>
    <row r="17" spans="1:23" ht="14.4">
      <c r="A17" s="8">
        <f t="shared" si="0"/>
        <v>3</v>
      </c>
      <c r="B17" s="5" t="str">
        <f>IFERROR(INDEX('Process Scoring'!$C$6:$C$65,MATCH(LARGE('Process Scoring'!$W$6:$W$65,ROW(A3)),'Process Scoring'!$W$6:$W$65,0)),"")</f>
        <v>Weekly performance report drafting</v>
      </c>
      <c r="C17" s="9">
        <f>IFERROR(INDEX('Process Scoring'!$Q$6:$Q$65,MATCH(LARGE('Process Scoring'!$W$6:$W$65,ROW(A3)),'Process Scoring'!$W$6:$W$65,0)),"")</f>
        <v>79</v>
      </c>
      <c r="D17" s="9">
        <f>IFERROR(INDEX('Process Scoring'!$R$6:$R$65,MATCH(LARGE('Process Scoring'!$W$6:$W$65,ROW(A3)),'Process Scoring'!$W$6:$W$65,0)),"")</f>
        <v>36</v>
      </c>
      <c r="E17" s="5" t="str">
        <f>IFERROR(INDEX('Process Scoring'!$S$6:$S$65,MATCH(LARGE('Process Scoring'!$W$6:$W$65,ROW(A3)),'Process Scoring'!$W$6:$W$65,0)),"")</f>
        <v>Automate with review</v>
      </c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</row>
    <row r="18" spans="1:23" ht="14.4">
      <c r="A18" s="8">
        <f t="shared" si="0"/>
        <v>4</v>
      </c>
      <c r="B18" s="5" t="str">
        <f>IFERROR(INDEX('Process Scoring'!$C$6:$C$65,MATCH(LARGE('Process Scoring'!$W$6:$W$65,ROW(A4)),'Process Scoring'!$W$6:$W$65,0)),"")</f>
        <v>Policy evidence checklist before review</v>
      </c>
      <c r="C18" s="9">
        <f>IFERROR(INDEX('Process Scoring'!$Q$6:$Q$65,MATCH(LARGE('Process Scoring'!$W$6:$W$65,ROW(A4)),'Process Scoring'!$W$6:$W$65,0)),"")</f>
        <v>78</v>
      </c>
      <c r="D18" s="9">
        <f>IFERROR(INDEX('Process Scoring'!$R$6:$R$65,MATCH(LARGE('Process Scoring'!$W$6:$W$65,ROW(A4)),'Process Scoring'!$W$6:$W$65,0)),"")</f>
        <v>69</v>
      </c>
      <c r="E18" s="5" t="str">
        <f>IFERROR(INDEX('Process Scoring'!$S$6:$S$65,MATCH(LARGE('Process Scoring'!$W$6:$W$65,ROW(A4)),'Process Scoring'!$W$6:$W$65,0)),"")</f>
        <v>Assist the human</v>
      </c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</row>
    <row r="19" spans="1:23" ht="14.4">
      <c r="A19" s="8">
        <f t="shared" si="0"/>
        <v>5</v>
      </c>
      <c r="B19" s="5" t="str">
        <f>IFERROR(INDEX('Process Scoring'!$C$6:$C$65,MATCH(LARGE('Process Scoring'!$W$6:$W$65,ROW(A5)),'Process Scoring'!$W$6:$W$65,0)),"")</f>
        <v>Invoice coding and exception flagging</v>
      </c>
      <c r="C19" s="9">
        <f>IFERROR(INDEX('Process Scoring'!$Q$6:$Q$65,MATCH(LARGE('Process Scoring'!$W$6:$W$65,ROW(A5)),'Process Scoring'!$W$6:$W$65,0)),"")</f>
        <v>78</v>
      </c>
      <c r="D19" s="9">
        <f>IFERROR(INDEX('Process Scoring'!$R$6:$R$65,MATCH(LARGE('Process Scoring'!$W$6:$W$65,ROW(A5)),'Process Scoring'!$W$6:$W$65,0)),"")</f>
        <v>41</v>
      </c>
      <c r="E19" s="5" t="str">
        <f>IFERROR(INDEX('Process Scoring'!$S$6:$S$65,MATCH(LARGE('Process Scoring'!$W$6:$W$65,ROW(A5)),'Process Scoring'!$W$6:$W$65,0)),"")</f>
        <v>Automate with review</v>
      </c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</row>
    <row r="20" spans="1:23" ht="27.6">
      <c r="A20" s="8">
        <f t="shared" si="0"/>
        <v>6</v>
      </c>
      <c r="B20" s="5" t="str">
        <f>IFERROR(INDEX('Process Scoring'!$C$6:$C$65,MATCH(LARGE('Process Scoring'!$W$6:$W$65,ROW(A6)),'Process Scoring'!$W$6:$W$65,0)),"")</f>
        <v>Supplier onboarding document completeness check</v>
      </c>
      <c r="C20" s="9">
        <f>IFERROR(INDEX('Process Scoring'!$Q$6:$Q$65,MATCH(LARGE('Process Scoring'!$W$6:$W$65,ROW(A6)),'Process Scoring'!$W$6:$W$65,0)),"")</f>
        <v>71</v>
      </c>
      <c r="D20" s="9">
        <f>IFERROR(INDEX('Process Scoring'!$R$6:$R$65,MATCH(LARGE('Process Scoring'!$W$6:$W$65,ROW(A6)),'Process Scoring'!$W$6:$W$65,0)),"")</f>
        <v>48</v>
      </c>
      <c r="E20" s="5" t="str">
        <f>IFERROR(INDEX('Process Scoring'!$S$6:$S$65,MATCH(LARGE('Process Scoring'!$W$6:$W$65,ROW(A6)),'Process Scoring'!$W$6:$W$65,0)),"")</f>
        <v>Automate with review</v>
      </c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</row>
    <row r="21" spans="1:23" ht="14.4">
      <c r="A21" s="8">
        <f t="shared" si="0"/>
        <v>7</v>
      </c>
      <c r="B21" s="5" t="str">
        <f>IFERROR(INDEX('Process Scoring'!$C$6:$C$65,MATCH(LARGE('Process Scoring'!$W$6:$W$65,ROW(A7)),'Process Scoring'!$W$6:$W$65,0)),"")</f>
        <v>Complaint response preparation</v>
      </c>
      <c r="C21" s="9">
        <f>IFERROR(INDEX('Process Scoring'!$Q$6:$Q$65,MATCH(LARGE('Process Scoring'!$W$6:$W$65,ROW(A7)),'Process Scoring'!$W$6:$W$65,0)),"")</f>
        <v>71</v>
      </c>
      <c r="D21" s="9">
        <f>IFERROR(INDEX('Process Scoring'!$R$6:$R$65,MATCH(LARGE('Process Scoring'!$W$6:$W$65,ROW(A7)),'Process Scoring'!$W$6:$W$65,0)),"")</f>
        <v>72</v>
      </c>
      <c r="E21" s="5" t="str">
        <f>IFERROR(INDEX('Process Scoring'!$S$6:$S$65,MATCH(LARGE('Process Scoring'!$W$6:$W$65,ROW(A7)),'Process Scoring'!$W$6:$W$65,0)),"")</f>
        <v>Assist the human</v>
      </c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</row>
    <row r="22" spans="1:23" ht="14.4">
      <c r="A22" s="8">
        <f t="shared" si="0"/>
        <v>8</v>
      </c>
      <c r="B22" s="5" t="str">
        <f>IFERROR(INDEX('Process Scoring'!$C$6:$C$65,MATCH(LARGE('Process Scoring'!$W$6:$W$65,ROW(A8)),'Process Scoring'!$W$6:$W$65,0)),"")</f>
        <v>Month-end variance explanation first draft</v>
      </c>
      <c r="C22" s="9">
        <f>IFERROR(INDEX('Process Scoring'!$Q$6:$Q$65,MATCH(LARGE('Process Scoring'!$W$6:$W$65,ROW(A8)),'Process Scoring'!$W$6:$W$65,0)),"")</f>
        <v>66</v>
      </c>
      <c r="D22" s="9">
        <f>IFERROR(INDEX('Process Scoring'!$R$6:$R$65,MATCH(LARGE('Process Scoring'!$W$6:$W$65,ROW(A8)),'Process Scoring'!$W$6:$W$65,0)),"")</f>
        <v>65</v>
      </c>
      <c r="E22" s="5" t="str">
        <f>IFERROR(INDEX('Process Scoring'!$S$6:$S$65,MATCH(LARGE('Process Scoring'!$W$6:$W$65,ROW(A8)),'Process Scoring'!$W$6:$W$65,0)),"")</f>
        <v>Assist the human</v>
      </c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</row>
    <row r="23" spans="1:23" ht="14.4">
      <c r="A23" s="8">
        <f t="shared" si="0"/>
        <v>9</v>
      </c>
      <c r="B23" s="5" t="str">
        <f>IFERROR(INDEX('Process Scoring'!$C$6:$C$65,MATCH(LARGE('Process Scoring'!$W$6:$W$65,ROW(A9)),'Process Scoring'!$W$6:$W$65,0)),"")</f>
        <v>Candidate screening pack preparation</v>
      </c>
      <c r="C23" s="9">
        <f>IFERROR(INDEX('Process Scoring'!$Q$6:$Q$65,MATCH(LARGE('Process Scoring'!$W$6:$W$65,ROW(A9)),'Process Scoring'!$W$6:$W$65,0)),"")</f>
        <v>63</v>
      </c>
      <c r="D23" s="9">
        <f>IFERROR(INDEX('Process Scoring'!$R$6:$R$65,MATCH(LARGE('Process Scoring'!$W$6:$W$65,ROW(A9)),'Process Scoring'!$W$6:$W$65,0)),"")</f>
        <v>73</v>
      </c>
      <c r="E23" s="5" t="str">
        <f>IFERROR(INDEX('Process Scoring'!$S$6:$S$65,MATCH(LARGE('Process Scoring'!$W$6:$W$65,ROW(A9)),'Process Scoring'!$W$6:$W$65,0)),"")</f>
        <v>Assist the human</v>
      </c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</row>
    <row r="24" spans="1:23" ht="27.6">
      <c r="A24" s="8">
        <f t="shared" si="0"/>
        <v>10</v>
      </c>
      <c r="B24" s="5" t="str">
        <f>IFERROR(INDEX('Process Scoring'!$C$6:$C$65,MATCH(LARGE('Process Scoring'!$W$6:$W$65,ROW(A10)),'Process Scoring'!$W$6:$W$65,0)),"")</f>
        <v>Safeguarding case decision</v>
      </c>
      <c r="C24" s="9">
        <f>IFERROR(INDEX('Process Scoring'!$Q$6:$Q$65,MATCH(LARGE('Process Scoring'!$W$6:$W$65,ROW(A10)),'Process Scoring'!$W$6:$W$65,0)),"")</f>
        <v>61</v>
      </c>
      <c r="D24" s="9">
        <f>IFERROR(INDEX('Process Scoring'!$R$6:$R$65,MATCH(LARGE('Process Scoring'!$W$6:$W$65,ROW(A10)),'Process Scoring'!$W$6:$W$65,0)),"")</f>
        <v>100</v>
      </c>
      <c r="E24" s="5" t="str">
        <f>IFERROR(INDEX('Process Scoring'!$S$6:$S$65,MATCH(LARGE('Process Scoring'!$W$6:$W$65,ROW(A10)),'Process Scoring'!$W$6:$W$65,0)),"")</f>
        <v>Do not automate with AI yet</v>
      </c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</row>
    <row r="25" spans="1:23" ht="14.4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</row>
    <row r="26" spans="1:23" ht="14.4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</row>
    <row r="27" spans="1:23" ht="14.4">
      <c r="A27" s="19" t="s">
        <v>30</v>
      </c>
      <c r="B27" s="20" t="s">
        <v>30</v>
      </c>
      <c r="C27" s="20" t="s">
        <v>30</v>
      </c>
      <c r="D27" s="20" t="s">
        <v>30</v>
      </c>
      <c r="E27" s="20" t="s">
        <v>30</v>
      </c>
      <c r="F27" s="20" t="s">
        <v>30</v>
      </c>
      <c r="G27" s="20" t="s">
        <v>30</v>
      </c>
      <c r="H27" s="21" t="s">
        <v>30</v>
      </c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</row>
    <row r="28" spans="1:23" ht="14.4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</row>
    <row r="29" spans="1:23" ht="14.4">
      <c r="A29" s="6" t="s">
        <v>9</v>
      </c>
      <c r="B29" s="22" t="s">
        <v>31</v>
      </c>
      <c r="C29" s="22"/>
      <c r="D29" s="22"/>
      <c r="E29" s="22"/>
      <c r="F29" s="22"/>
      <c r="G29" s="22"/>
      <c r="H29" s="22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</row>
    <row r="30" spans="1:23" ht="14.4">
      <c r="A30" s="6" t="s">
        <v>12</v>
      </c>
      <c r="B30" s="22" t="s">
        <v>32</v>
      </c>
      <c r="C30" s="22"/>
      <c r="D30" s="22"/>
      <c r="E30" s="22"/>
      <c r="F30" s="22"/>
      <c r="G30" s="22"/>
      <c r="H30" s="22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</row>
    <row r="31" spans="1:23" ht="14.4">
      <c r="A31" s="6" t="s">
        <v>15</v>
      </c>
      <c r="B31" s="22" t="s">
        <v>33</v>
      </c>
      <c r="C31" s="22"/>
      <c r="D31" s="22"/>
      <c r="E31" s="22"/>
      <c r="F31" s="22"/>
      <c r="G31" s="22"/>
      <c r="H31" s="22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</row>
    <row r="32" spans="1:23" ht="14.4">
      <c r="A32" s="6" t="s">
        <v>18</v>
      </c>
      <c r="B32" s="22" t="s">
        <v>34</v>
      </c>
      <c r="C32" s="22"/>
      <c r="D32" s="22"/>
      <c r="E32" s="22"/>
      <c r="F32" s="22"/>
      <c r="G32" s="22"/>
      <c r="H32" s="22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</row>
    <row r="33" spans="1:23" ht="14.4">
      <c r="A33" s="6" t="s">
        <v>21</v>
      </c>
      <c r="B33" s="22" t="s">
        <v>35</v>
      </c>
      <c r="C33" s="22"/>
      <c r="D33" s="22"/>
      <c r="E33" s="22"/>
      <c r="F33" s="22"/>
      <c r="G33" s="22"/>
      <c r="H33" s="22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</row>
    <row r="34" spans="1:23" ht="14.4">
      <c r="A34" s="6" t="s">
        <v>36</v>
      </c>
      <c r="B34" s="22" t="s">
        <v>37</v>
      </c>
      <c r="C34" s="22"/>
      <c r="D34" s="22"/>
      <c r="E34" s="22"/>
      <c r="F34" s="22"/>
      <c r="G34" s="22"/>
      <c r="H34" s="22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</row>
    <row r="35" spans="1:23" ht="14.4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</row>
    <row r="36" spans="1:23" ht="14.4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  <row r="37" spans="1:23" ht="14.4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</row>
    <row r="38" spans="1:23" ht="14.4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</row>
    <row r="39" spans="1:23" ht="14.4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</row>
    <row r="40" spans="1:23" ht="14.4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</row>
    <row r="41" spans="1:23" ht="14.4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</row>
    <row r="42" spans="1:23" ht="14.4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</row>
    <row r="43" spans="1:23" ht="14.4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</row>
    <row r="44" spans="1:23" ht="14.4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</row>
    <row r="45" spans="1:23" ht="14.4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</row>
    <row r="46" spans="1:23" ht="14.4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</row>
    <row r="47" spans="1:23" ht="14.4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</row>
    <row r="48" spans="1:23" ht="14.4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</row>
    <row r="49" spans="1:23" ht="14.4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</row>
    <row r="50" spans="1:23" ht="14.4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</row>
    <row r="51" spans="1:23" ht="14.4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</row>
    <row r="52" spans="1:23" ht="14.4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</row>
    <row r="53" spans="1:23" ht="14.4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</row>
    <row r="54" spans="1:23" ht="14.4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</row>
    <row r="55" spans="1:23" ht="14.4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</row>
    <row r="56" spans="1:23" ht="14.4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</row>
    <row r="57" spans="1:23" ht="14.4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</row>
    <row r="58" spans="1:23" ht="14.4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</row>
    <row r="59" spans="1:23" ht="14.4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</row>
    <row r="60" spans="1:23" ht="14.4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</row>
    <row r="61" spans="1:23" ht="14.4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</row>
    <row r="62" spans="1:23" ht="14.4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</row>
    <row r="63" spans="1:23" ht="14.4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</row>
    <row r="64" spans="1:23" ht="14.4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</row>
    <row r="65" spans="1:23" ht="14.4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</row>
    <row r="66" spans="1:23" ht="14.4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</row>
    <row r="67" spans="1:23" ht="14.4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</row>
    <row r="68" spans="1:23" ht="14.4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</row>
    <row r="69" spans="1:23" ht="14.4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</row>
    <row r="70" spans="1:23" ht="14.4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</row>
    <row r="71" spans="1:23" ht="14.4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</row>
    <row r="72" spans="1:23" ht="14.4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</row>
    <row r="73" spans="1:23" ht="14.4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</row>
    <row r="74" spans="1:23" ht="14.4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</row>
    <row r="75" spans="1:23" ht="14.4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</row>
    <row r="76" spans="1:23" ht="14.4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</row>
    <row r="77" spans="1:23" ht="14.4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</row>
    <row r="78" spans="1:23" ht="14.4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</row>
    <row r="79" spans="1:23" ht="14.4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</row>
    <row r="80" spans="1:23" ht="14.4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</row>
  </sheetData>
  <mergeCells count="10">
    <mergeCell ref="B30:H30"/>
    <mergeCell ref="B31:H31"/>
    <mergeCell ref="B32:H32"/>
    <mergeCell ref="B33:H33"/>
    <mergeCell ref="B34:H34"/>
    <mergeCell ref="A1:H1"/>
    <mergeCell ref="A2:H2"/>
    <mergeCell ref="A12:H12"/>
    <mergeCell ref="A27:H27"/>
    <mergeCell ref="B29:H2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80"/>
  <sheetViews>
    <sheetView showGridLines="0" workbookViewId="0">
      <selection activeCell="H6" sqref="H6"/>
    </sheetView>
  </sheetViews>
  <sheetFormatPr defaultRowHeight="13.8"/>
  <cols>
    <col min="1" max="1" width="9" customWidth="1"/>
    <col min="2" max="2" width="17" customWidth="1"/>
    <col min="3" max="4" width="34" customWidth="1"/>
    <col min="5" max="5" width="10" customWidth="1"/>
    <col min="6" max="6" width="11" customWidth="1"/>
    <col min="7" max="7" width="10" customWidth="1"/>
    <col min="8" max="8" width="11" customWidth="1"/>
    <col min="9" max="9" width="10" customWidth="1"/>
    <col min="10" max="10" width="11" customWidth="1"/>
    <col min="11" max="11" width="10" customWidth="1"/>
    <col min="12" max="12" width="14" customWidth="1"/>
    <col min="13" max="14" width="13" customWidth="1"/>
    <col min="15" max="15" width="12" customWidth="1"/>
    <col min="16" max="16" width="10" customWidth="1"/>
    <col min="17" max="17" width="12" customWidth="1"/>
    <col min="18" max="18" width="11" customWidth="1"/>
    <col min="19" max="19" width="23" customWidth="1"/>
    <col min="20" max="20" width="34" customWidth="1"/>
    <col min="21" max="21" width="27" customWidth="1"/>
    <col min="22" max="22" width="32" customWidth="1"/>
  </cols>
  <sheetData>
    <row r="1" spans="1:23" ht="34.049999999999997" customHeight="1">
      <c r="A1" s="17" t="s">
        <v>38</v>
      </c>
      <c r="B1" s="17" t="s">
        <v>38</v>
      </c>
      <c r="C1" s="17" t="s">
        <v>38</v>
      </c>
      <c r="D1" s="17" t="s">
        <v>38</v>
      </c>
      <c r="E1" s="17" t="s">
        <v>38</v>
      </c>
      <c r="F1" s="17" t="s">
        <v>38</v>
      </c>
      <c r="G1" s="17" t="s">
        <v>38</v>
      </c>
      <c r="H1" s="17" t="s">
        <v>38</v>
      </c>
      <c r="I1" s="17" t="s">
        <v>38</v>
      </c>
      <c r="J1" s="17" t="s">
        <v>38</v>
      </c>
      <c r="K1" s="17" t="s">
        <v>38</v>
      </c>
      <c r="L1" s="17" t="s">
        <v>38</v>
      </c>
      <c r="M1" s="17" t="s">
        <v>38</v>
      </c>
      <c r="N1" s="17" t="s">
        <v>38</v>
      </c>
      <c r="O1" s="17" t="s">
        <v>38</v>
      </c>
      <c r="P1" s="17" t="s">
        <v>38</v>
      </c>
      <c r="Q1" s="17" t="s">
        <v>38</v>
      </c>
      <c r="R1" s="17" t="s">
        <v>38</v>
      </c>
      <c r="S1" s="17" t="s">
        <v>38</v>
      </c>
      <c r="T1" s="17" t="s">
        <v>38</v>
      </c>
      <c r="U1" s="17" t="s">
        <v>38</v>
      </c>
      <c r="V1" s="17" t="s">
        <v>38</v>
      </c>
      <c r="W1" s="1"/>
    </row>
    <row r="2" spans="1:23" ht="42" customHeight="1">
      <c r="A2" s="18" t="s">
        <v>39</v>
      </c>
      <c r="B2" s="18" t="s">
        <v>39</v>
      </c>
      <c r="C2" s="18" t="s">
        <v>39</v>
      </c>
      <c r="D2" s="18" t="s">
        <v>39</v>
      </c>
      <c r="E2" s="18" t="s">
        <v>39</v>
      </c>
      <c r="F2" s="18" t="s">
        <v>39</v>
      </c>
      <c r="G2" s="18" t="s">
        <v>39</v>
      </c>
      <c r="H2" s="18" t="s">
        <v>39</v>
      </c>
      <c r="I2" s="18" t="s">
        <v>39</v>
      </c>
      <c r="J2" s="18" t="s">
        <v>39</v>
      </c>
      <c r="K2" s="18" t="s">
        <v>39</v>
      </c>
      <c r="L2" s="18" t="s">
        <v>39</v>
      </c>
      <c r="M2" s="18" t="s">
        <v>39</v>
      </c>
      <c r="N2" s="18" t="s">
        <v>39</v>
      </c>
      <c r="O2" s="18" t="s">
        <v>39</v>
      </c>
      <c r="P2" s="18" t="s">
        <v>39</v>
      </c>
      <c r="Q2" s="18" t="s">
        <v>39</v>
      </c>
      <c r="R2" s="18" t="s">
        <v>39</v>
      </c>
      <c r="S2" s="18" t="s">
        <v>39</v>
      </c>
      <c r="T2" s="18" t="s">
        <v>39</v>
      </c>
      <c r="U2" s="18" t="s">
        <v>39</v>
      </c>
      <c r="V2" s="18" t="s">
        <v>39</v>
      </c>
      <c r="W2" s="1"/>
    </row>
    <row r="3" spans="1:23" ht="14.4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ht="14.4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 ht="48" customHeight="1">
      <c r="A5" s="10" t="s">
        <v>40</v>
      </c>
      <c r="B5" s="10" t="s">
        <v>41</v>
      </c>
      <c r="C5" s="10" t="s">
        <v>26</v>
      </c>
      <c r="D5" s="10" t="s">
        <v>42</v>
      </c>
      <c r="E5" s="10" t="s">
        <v>43</v>
      </c>
      <c r="F5" s="10" t="s">
        <v>44</v>
      </c>
      <c r="G5" s="10" t="s">
        <v>45</v>
      </c>
      <c r="H5" s="10" t="s">
        <v>46</v>
      </c>
      <c r="I5" s="10" t="s">
        <v>47</v>
      </c>
      <c r="J5" s="10" t="s">
        <v>48</v>
      </c>
      <c r="K5" s="10" t="s">
        <v>49</v>
      </c>
      <c r="L5" s="10" t="s">
        <v>50</v>
      </c>
      <c r="M5" s="10" t="s">
        <v>51</v>
      </c>
      <c r="N5" s="10" t="s">
        <v>52</v>
      </c>
      <c r="O5" s="10" t="s">
        <v>53</v>
      </c>
      <c r="P5" s="10" t="s">
        <v>54</v>
      </c>
      <c r="Q5" s="10" t="s">
        <v>27</v>
      </c>
      <c r="R5" s="10" t="s">
        <v>28</v>
      </c>
      <c r="S5" s="10" t="s">
        <v>29</v>
      </c>
      <c r="T5" s="10" t="s">
        <v>55</v>
      </c>
      <c r="U5" s="10" t="s">
        <v>56</v>
      </c>
      <c r="V5" s="10" t="s">
        <v>57</v>
      </c>
      <c r="W5" s="15" t="s">
        <v>58</v>
      </c>
    </row>
    <row r="6" spans="1:23" ht="42" customHeight="1">
      <c r="A6" s="11" t="s">
        <v>59</v>
      </c>
      <c r="B6" s="11" t="s">
        <v>60</v>
      </c>
      <c r="C6" s="5" t="s">
        <v>61</v>
      </c>
      <c r="D6" s="5" t="s">
        <v>62</v>
      </c>
      <c r="E6" s="12">
        <v>5</v>
      </c>
      <c r="F6" s="12">
        <v>5</v>
      </c>
      <c r="G6" s="12">
        <v>4</v>
      </c>
      <c r="H6" s="12">
        <v>4</v>
      </c>
      <c r="I6" s="12">
        <v>4</v>
      </c>
      <c r="J6" s="12">
        <v>3</v>
      </c>
      <c r="K6" s="12">
        <v>3</v>
      </c>
      <c r="L6" s="12">
        <v>3</v>
      </c>
      <c r="M6" s="12">
        <v>4</v>
      </c>
      <c r="N6" s="12">
        <v>2</v>
      </c>
      <c r="O6" s="12">
        <v>4</v>
      </c>
      <c r="P6" s="12">
        <v>4</v>
      </c>
      <c r="Q6" s="13">
        <f t="shared" ref="Q6:Q37" si="0">IF(C6="","",ROUND((E6*0.18+F6*0.14+G6*0.16+H6*0.16+I6*0.16+J6*0.1+(6-K6)*0.1)*20,0))</f>
        <v>82</v>
      </c>
      <c r="R6" s="14">
        <f t="shared" ref="R6:R37" si="1">IF(C6="","",ROUND((L6*0.25+M6*0.2+N6*0.2+O6*0.15+P6*0.2)*20,0))</f>
        <v>67</v>
      </c>
      <c r="S6" s="6" t="str">
        <f t="shared" ref="S6:S37" si="2">IF(C6="","",IF(R6&gt;=75,"Do not automate with AI yet",IF(AND(Q6&gt;=70,R6&lt;=50),"Automate with review",IF(AND(Q6&gt;=55,R6&lt;75),"Assist the human",IF(OR(H6&lt;=2,I6&lt;=2,J6&lt;=2),"Fix process or data first","Low priority")))))</f>
        <v>Assist the human</v>
      </c>
      <c r="T6" s="5" t="str">
        <f t="shared" ref="T6:T37" si="3">IF(S6="","",IF(S6="Automate with review","Set policy, review exceptions and sample outputs",IF(S6="Assist the human","Own final judgement and review AI-prepared evidence",IF(S6="Fix process or data first","Clarify owner, rules, data source and controls",IF(S6="Do not automate with AI yet","Keep accountable decision human-led","Revisit if volume, pain or data quality changes")))))</f>
        <v>Own final judgement and review AI-prepared evidence</v>
      </c>
      <c r="U6" s="5" t="str">
        <f t="shared" ref="U6:U37" si="4">IF(S6="","",IF(S6="Automate with review","Small controlled pilot with exception routing",IF(S6="Assist the human","Human-in-the-loop assistant",IF(S6="Fix process or data first","Process and data readiness sprint",IF(S6="Do not automate with AI yet","Administrative support only","No pilot for now")))))</f>
        <v>Human-in-the-loop assistant</v>
      </c>
      <c r="V6" s="5" t="s">
        <v>63</v>
      </c>
      <c r="W6" s="16">
        <f t="shared" ref="W6:W37" si="5">IF(C6="","",Q6+ROW()/100000)</f>
        <v>82.000060000000005</v>
      </c>
    </row>
    <row r="7" spans="1:23" ht="42" customHeight="1">
      <c r="A7" s="11" t="s">
        <v>64</v>
      </c>
      <c r="B7" s="11" t="s">
        <v>65</v>
      </c>
      <c r="C7" s="5" t="s">
        <v>66</v>
      </c>
      <c r="D7" s="5" t="s">
        <v>67</v>
      </c>
      <c r="E7" s="12">
        <v>4</v>
      </c>
      <c r="F7" s="12">
        <v>5</v>
      </c>
      <c r="G7" s="12">
        <v>4</v>
      </c>
      <c r="H7" s="12">
        <v>4</v>
      </c>
      <c r="I7" s="12">
        <v>4</v>
      </c>
      <c r="J7" s="12">
        <v>4</v>
      </c>
      <c r="K7" s="12">
        <v>2</v>
      </c>
      <c r="L7" s="12">
        <v>2</v>
      </c>
      <c r="M7" s="12">
        <v>2</v>
      </c>
      <c r="N7" s="12">
        <v>1</v>
      </c>
      <c r="O7" s="12">
        <v>3</v>
      </c>
      <c r="P7" s="12">
        <v>3</v>
      </c>
      <c r="Q7" s="13">
        <f t="shared" si="0"/>
        <v>83</v>
      </c>
      <c r="R7" s="14">
        <f t="shared" si="1"/>
        <v>43</v>
      </c>
      <c r="S7" s="6" t="str">
        <f t="shared" si="2"/>
        <v>Automate with review</v>
      </c>
      <c r="T7" s="5" t="str">
        <f t="shared" si="3"/>
        <v>Set policy, review exceptions and sample outputs</v>
      </c>
      <c r="U7" s="5" t="str">
        <f t="shared" si="4"/>
        <v>Small controlled pilot with exception routing</v>
      </c>
      <c r="V7" s="5" t="s">
        <v>68</v>
      </c>
      <c r="W7" s="16">
        <f t="shared" si="5"/>
        <v>83.000069999999994</v>
      </c>
    </row>
    <row r="8" spans="1:23" ht="42" customHeight="1">
      <c r="A8" s="11" t="s">
        <v>69</v>
      </c>
      <c r="B8" s="11" t="s">
        <v>70</v>
      </c>
      <c r="C8" s="5" t="s">
        <v>71</v>
      </c>
      <c r="D8" s="5" t="s">
        <v>72</v>
      </c>
      <c r="E8" s="12">
        <v>4</v>
      </c>
      <c r="F8" s="12">
        <v>4</v>
      </c>
      <c r="G8" s="12">
        <v>3</v>
      </c>
      <c r="H8" s="12">
        <v>4</v>
      </c>
      <c r="I8" s="12">
        <v>5</v>
      </c>
      <c r="J8" s="12">
        <v>3</v>
      </c>
      <c r="K8" s="12">
        <v>2</v>
      </c>
      <c r="L8" s="12">
        <v>2</v>
      </c>
      <c r="M8" s="12">
        <v>2</v>
      </c>
      <c r="N8" s="12">
        <v>2</v>
      </c>
      <c r="O8" s="12">
        <v>1</v>
      </c>
      <c r="P8" s="12">
        <v>3</v>
      </c>
      <c r="Q8" s="13">
        <f t="shared" si="0"/>
        <v>78</v>
      </c>
      <c r="R8" s="14">
        <f t="shared" si="1"/>
        <v>41</v>
      </c>
      <c r="S8" s="6" t="str">
        <f t="shared" si="2"/>
        <v>Automate with review</v>
      </c>
      <c r="T8" s="5" t="str">
        <f t="shared" si="3"/>
        <v>Set policy, review exceptions and sample outputs</v>
      </c>
      <c r="U8" s="5" t="str">
        <f t="shared" si="4"/>
        <v>Small controlled pilot with exception routing</v>
      </c>
      <c r="V8" s="5" t="s">
        <v>73</v>
      </c>
      <c r="W8" s="16">
        <f t="shared" si="5"/>
        <v>78.000079999999997</v>
      </c>
    </row>
    <row r="9" spans="1:23" ht="42" customHeight="1">
      <c r="A9" s="11" t="s">
        <v>74</v>
      </c>
      <c r="B9" s="11" t="s">
        <v>75</v>
      </c>
      <c r="C9" s="5" t="s">
        <v>76</v>
      </c>
      <c r="D9" s="5" t="s">
        <v>77</v>
      </c>
      <c r="E9" s="12">
        <v>4</v>
      </c>
      <c r="F9" s="12">
        <v>4</v>
      </c>
      <c r="G9" s="12">
        <v>5</v>
      </c>
      <c r="H9" s="12">
        <v>3</v>
      </c>
      <c r="I9" s="12">
        <v>3</v>
      </c>
      <c r="J9" s="12">
        <v>3</v>
      </c>
      <c r="K9" s="12">
        <v>4</v>
      </c>
      <c r="L9" s="12">
        <v>4</v>
      </c>
      <c r="M9" s="12">
        <v>4</v>
      </c>
      <c r="N9" s="12">
        <v>3</v>
      </c>
      <c r="O9" s="12">
        <v>4</v>
      </c>
      <c r="P9" s="12">
        <v>3</v>
      </c>
      <c r="Q9" s="13">
        <f t="shared" si="0"/>
        <v>71</v>
      </c>
      <c r="R9" s="14">
        <f t="shared" si="1"/>
        <v>72</v>
      </c>
      <c r="S9" s="6" t="str">
        <f t="shared" si="2"/>
        <v>Assist the human</v>
      </c>
      <c r="T9" s="5" t="str">
        <f t="shared" si="3"/>
        <v>Own final judgement and review AI-prepared evidence</v>
      </c>
      <c r="U9" s="5" t="str">
        <f t="shared" si="4"/>
        <v>Human-in-the-loop assistant</v>
      </c>
      <c r="V9" s="5" t="s">
        <v>78</v>
      </c>
      <c r="W9" s="16">
        <f t="shared" si="5"/>
        <v>71.00009</v>
      </c>
    </row>
    <row r="10" spans="1:23" ht="42" customHeight="1">
      <c r="A10" s="11" t="s">
        <v>79</v>
      </c>
      <c r="B10" s="11" t="s">
        <v>80</v>
      </c>
      <c r="C10" s="5" t="s">
        <v>81</v>
      </c>
      <c r="D10" s="5" t="s">
        <v>82</v>
      </c>
      <c r="E10" s="12">
        <v>3</v>
      </c>
      <c r="F10" s="12">
        <v>4</v>
      </c>
      <c r="G10" s="12">
        <v>3</v>
      </c>
      <c r="H10" s="12">
        <v>3</v>
      </c>
      <c r="I10" s="12">
        <v>3</v>
      </c>
      <c r="J10" s="12">
        <v>3</v>
      </c>
      <c r="K10" s="12">
        <v>3</v>
      </c>
      <c r="L10" s="12">
        <v>4</v>
      </c>
      <c r="M10" s="12">
        <v>4</v>
      </c>
      <c r="N10" s="12">
        <v>3</v>
      </c>
      <c r="O10" s="12">
        <v>3</v>
      </c>
      <c r="P10" s="12">
        <v>4</v>
      </c>
      <c r="Q10" s="13">
        <f t="shared" si="0"/>
        <v>63</v>
      </c>
      <c r="R10" s="14">
        <f t="shared" si="1"/>
        <v>73</v>
      </c>
      <c r="S10" s="6" t="str">
        <f t="shared" si="2"/>
        <v>Assist the human</v>
      </c>
      <c r="T10" s="5" t="str">
        <f t="shared" si="3"/>
        <v>Own final judgement and review AI-prepared evidence</v>
      </c>
      <c r="U10" s="5" t="str">
        <f t="shared" si="4"/>
        <v>Human-in-the-loop assistant</v>
      </c>
      <c r="V10" s="5" t="s">
        <v>83</v>
      </c>
      <c r="W10" s="16">
        <f t="shared" si="5"/>
        <v>63.000100000000003</v>
      </c>
    </row>
    <row r="11" spans="1:23" ht="42" customHeight="1">
      <c r="A11" s="11" t="s">
        <v>84</v>
      </c>
      <c r="B11" s="11" t="s">
        <v>85</v>
      </c>
      <c r="C11" s="5" t="s">
        <v>86</v>
      </c>
      <c r="D11" s="5" t="s">
        <v>87</v>
      </c>
      <c r="E11" s="12">
        <v>4</v>
      </c>
      <c r="F11" s="12">
        <v>4</v>
      </c>
      <c r="G11" s="12">
        <v>4</v>
      </c>
      <c r="H11" s="12">
        <v>4</v>
      </c>
      <c r="I11" s="12">
        <v>4</v>
      </c>
      <c r="J11" s="12">
        <v>3</v>
      </c>
      <c r="K11" s="12">
        <v>2</v>
      </c>
      <c r="L11" s="12">
        <v>3</v>
      </c>
      <c r="M11" s="12">
        <v>4</v>
      </c>
      <c r="N11" s="12">
        <v>4</v>
      </c>
      <c r="O11" s="12">
        <v>2</v>
      </c>
      <c r="P11" s="12">
        <v>4</v>
      </c>
      <c r="Q11" s="13">
        <f t="shared" si="0"/>
        <v>78</v>
      </c>
      <c r="R11" s="14">
        <f t="shared" si="1"/>
        <v>69</v>
      </c>
      <c r="S11" s="6" t="str">
        <f t="shared" si="2"/>
        <v>Assist the human</v>
      </c>
      <c r="T11" s="5" t="str">
        <f t="shared" si="3"/>
        <v>Own final judgement and review AI-prepared evidence</v>
      </c>
      <c r="U11" s="5" t="str">
        <f t="shared" si="4"/>
        <v>Human-in-the-loop assistant</v>
      </c>
      <c r="V11" s="5" t="s">
        <v>88</v>
      </c>
      <c r="W11" s="16">
        <f t="shared" si="5"/>
        <v>78.000110000000006</v>
      </c>
    </row>
    <row r="12" spans="1:23" ht="42" customHeight="1">
      <c r="A12" s="11" t="s">
        <v>89</v>
      </c>
      <c r="B12" s="11" t="s">
        <v>90</v>
      </c>
      <c r="C12" s="5" t="s">
        <v>91</v>
      </c>
      <c r="D12" s="5" t="s">
        <v>92</v>
      </c>
      <c r="E12" s="12">
        <v>4</v>
      </c>
      <c r="F12" s="12">
        <v>3</v>
      </c>
      <c r="G12" s="12">
        <v>5</v>
      </c>
      <c r="H12" s="12">
        <v>3</v>
      </c>
      <c r="I12" s="12">
        <v>2</v>
      </c>
      <c r="J12" s="12">
        <v>2</v>
      </c>
      <c r="K12" s="12">
        <v>5</v>
      </c>
      <c r="L12" s="12">
        <v>5</v>
      </c>
      <c r="M12" s="12">
        <v>5</v>
      </c>
      <c r="N12" s="12">
        <v>5</v>
      </c>
      <c r="O12" s="12">
        <v>5</v>
      </c>
      <c r="P12" s="12">
        <v>5</v>
      </c>
      <c r="Q12" s="13">
        <f t="shared" si="0"/>
        <v>61</v>
      </c>
      <c r="R12" s="14">
        <f t="shared" si="1"/>
        <v>100</v>
      </c>
      <c r="S12" s="6" t="str">
        <f t="shared" si="2"/>
        <v>Do not automate with AI yet</v>
      </c>
      <c r="T12" s="5" t="str">
        <f t="shared" si="3"/>
        <v>Keep accountable decision human-led</v>
      </c>
      <c r="U12" s="5" t="str">
        <f t="shared" si="4"/>
        <v>Administrative support only</v>
      </c>
      <c r="V12" s="5" t="s">
        <v>93</v>
      </c>
      <c r="W12" s="16">
        <f t="shared" si="5"/>
        <v>61.000120000000003</v>
      </c>
    </row>
    <row r="13" spans="1:23" ht="42" customHeight="1">
      <c r="A13" s="11" t="s">
        <v>94</v>
      </c>
      <c r="B13" s="11" t="s">
        <v>65</v>
      </c>
      <c r="C13" s="5" t="s">
        <v>95</v>
      </c>
      <c r="D13" s="5" t="s">
        <v>96</v>
      </c>
      <c r="E13" s="12">
        <v>3</v>
      </c>
      <c r="F13" s="12">
        <v>2</v>
      </c>
      <c r="G13" s="12">
        <v>4</v>
      </c>
      <c r="H13" s="12">
        <v>3</v>
      </c>
      <c r="I13" s="12">
        <v>2</v>
      </c>
      <c r="J13" s="12">
        <v>3</v>
      </c>
      <c r="K13" s="12">
        <v>4</v>
      </c>
      <c r="L13" s="12">
        <v>5</v>
      </c>
      <c r="M13" s="12">
        <v>3</v>
      </c>
      <c r="N13" s="12">
        <v>2</v>
      </c>
      <c r="O13" s="12">
        <v>5</v>
      </c>
      <c r="P13" s="12">
        <v>3</v>
      </c>
      <c r="Q13" s="13">
        <f t="shared" si="0"/>
        <v>55</v>
      </c>
      <c r="R13" s="14">
        <f t="shared" si="1"/>
        <v>72</v>
      </c>
      <c r="S13" s="6" t="str">
        <f t="shared" si="2"/>
        <v>Assist the human</v>
      </c>
      <c r="T13" s="5" t="str">
        <f t="shared" si="3"/>
        <v>Own final judgement and review AI-prepared evidence</v>
      </c>
      <c r="U13" s="5" t="str">
        <f t="shared" si="4"/>
        <v>Human-in-the-loop assistant</v>
      </c>
      <c r="V13" s="5" t="s">
        <v>97</v>
      </c>
      <c r="W13" s="16">
        <f t="shared" si="5"/>
        <v>55.000129999999999</v>
      </c>
    </row>
    <row r="14" spans="1:23" ht="42" customHeight="1">
      <c r="A14" s="11" t="s">
        <v>98</v>
      </c>
      <c r="B14" s="11" t="s">
        <v>60</v>
      </c>
      <c r="C14" s="5" t="s">
        <v>99</v>
      </c>
      <c r="D14" s="5" t="s">
        <v>100</v>
      </c>
      <c r="E14" s="12">
        <v>3</v>
      </c>
      <c r="F14" s="12">
        <v>5</v>
      </c>
      <c r="G14" s="12">
        <v>3</v>
      </c>
      <c r="H14" s="12">
        <v>4</v>
      </c>
      <c r="I14" s="12">
        <v>5</v>
      </c>
      <c r="J14" s="12">
        <v>4</v>
      </c>
      <c r="K14" s="12">
        <v>2</v>
      </c>
      <c r="L14" s="12">
        <v>2</v>
      </c>
      <c r="M14" s="12">
        <v>2</v>
      </c>
      <c r="N14" s="12">
        <v>1</v>
      </c>
      <c r="O14" s="12">
        <v>2</v>
      </c>
      <c r="P14" s="12">
        <v>2</v>
      </c>
      <c r="Q14" s="13">
        <f t="shared" si="0"/>
        <v>79</v>
      </c>
      <c r="R14" s="14">
        <f t="shared" si="1"/>
        <v>36</v>
      </c>
      <c r="S14" s="6" t="str">
        <f t="shared" si="2"/>
        <v>Automate with review</v>
      </c>
      <c r="T14" s="5" t="str">
        <f t="shared" si="3"/>
        <v>Set policy, review exceptions and sample outputs</v>
      </c>
      <c r="U14" s="5" t="str">
        <f t="shared" si="4"/>
        <v>Small controlled pilot with exception routing</v>
      </c>
      <c r="V14" s="5" t="s">
        <v>101</v>
      </c>
      <c r="W14" s="16">
        <f t="shared" si="5"/>
        <v>79.000140000000002</v>
      </c>
    </row>
    <row r="15" spans="1:23" ht="42" customHeight="1">
      <c r="A15" s="11" t="s">
        <v>102</v>
      </c>
      <c r="B15" s="11" t="s">
        <v>103</v>
      </c>
      <c r="C15" s="5" t="s">
        <v>104</v>
      </c>
      <c r="D15" s="5" t="s">
        <v>105</v>
      </c>
      <c r="E15" s="12">
        <v>3</v>
      </c>
      <c r="F15" s="12">
        <v>4</v>
      </c>
      <c r="G15" s="12">
        <v>3</v>
      </c>
      <c r="H15" s="12">
        <v>4</v>
      </c>
      <c r="I15" s="12">
        <v>4</v>
      </c>
      <c r="J15" s="12">
        <v>3</v>
      </c>
      <c r="K15" s="12">
        <v>2</v>
      </c>
      <c r="L15" s="12">
        <v>2</v>
      </c>
      <c r="M15" s="12">
        <v>3</v>
      </c>
      <c r="N15" s="12">
        <v>2</v>
      </c>
      <c r="O15" s="12">
        <v>2</v>
      </c>
      <c r="P15" s="12">
        <v>3</v>
      </c>
      <c r="Q15" s="13">
        <f t="shared" si="0"/>
        <v>71</v>
      </c>
      <c r="R15" s="14">
        <f t="shared" si="1"/>
        <v>48</v>
      </c>
      <c r="S15" s="6" t="str">
        <f t="shared" si="2"/>
        <v>Automate with review</v>
      </c>
      <c r="T15" s="5" t="str">
        <f t="shared" si="3"/>
        <v>Set policy, review exceptions and sample outputs</v>
      </c>
      <c r="U15" s="5" t="str">
        <f t="shared" si="4"/>
        <v>Small controlled pilot with exception routing</v>
      </c>
      <c r="V15" s="5" t="s">
        <v>106</v>
      </c>
      <c r="W15" s="16">
        <f t="shared" si="5"/>
        <v>71.000150000000005</v>
      </c>
    </row>
    <row r="16" spans="1:23" ht="42" customHeight="1">
      <c r="A16" s="11" t="s">
        <v>107</v>
      </c>
      <c r="B16" s="11" t="s">
        <v>60</v>
      </c>
      <c r="C16" s="5" t="s">
        <v>108</v>
      </c>
      <c r="D16" s="5" t="s">
        <v>109</v>
      </c>
      <c r="E16" s="12">
        <v>3</v>
      </c>
      <c r="F16" s="12">
        <v>3</v>
      </c>
      <c r="G16" s="12">
        <v>4</v>
      </c>
      <c r="H16" s="12">
        <v>2</v>
      </c>
      <c r="I16" s="12">
        <v>2</v>
      </c>
      <c r="J16" s="12">
        <v>2</v>
      </c>
      <c r="K16" s="12">
        <v>5</v>
      </c>
      <c r="L16" s="12">
        <v>5</v>
      </c>
      <c r="M16" s="12">
        <v>5</v>
      </c>
      <c r="N16" s="12">
        <v>3</v>
      </c>
      <c r="O16" s="12">
        <v>5</v>
      </c>
      <c r="P16" s="12">
        <v>5</v>
      </c>
      <c r="Q16" s="13">
        <f t="shared" si="0"/>
        <v>51</v>
      </c>
      <c r="R16" s="14">
        <f t="shared" si="1"/>
        <v>92</v>
      </c>
      <c r="S16" s="6" t="str">
        <f t="shared" si="2"/>
        <v>Do not automate with AI yet</v>
      </c>
      <c r="T16" s="5" t="str">
        <f t="shared" si="3"/>
        <v>Keep accountable decision human-led</v>
      </c>
      <c r="U16" s="5" t="str">
        <f t="shared" si="4"/>
        <v>Administrative support only</v>
      </c>
      <c r="V16" s="5" t="s">
        <v>110</v>
      </c>
      <c r="W16" s="16">
        <f t="shared" si="5"/>
        <v>51.000160000000001</v>
      </c>
    </row>
    <row r="17" spans="1:23" ht="42" customHeight="1">
      <c r="A17" s="11" t="s">
        <v>111</v>
      </c>
      <c r="B17" s="11" t="s">
        <v>70</v>
      </c>
      <c r="C17" s="5" t="s">
        <v>112</v>
      </c>
      <c r="D17" s="5" t="s">
        <v>113</v>
      </c>
      <c r="E17" s="12">
        <v>3</v>
      </c>
      <c r="F17" s="12">
        <v>3</v>
      </c>
      <c r="G17" s="12">
        <v>4</v>
      </c>
      <c r="H17" s="12">
        <v>4</v>
      </c>
      <c r="I17" s="12">
        <v>3</v>
      </c>
      <c r="J17" s="12">
        <v>3</v>
      </c>
      <c r="K17" s="12">
        <v>3</v>
      </c>
      <c r="L17" s="12">
        <v>4</v>
      </c>
      <c r="M17" s="12">
        <v>3</v>
      </c>
      <c r="N17" s="12">
        <v>2</v>
      </c>
      <c r="O17" s="12">
        <v>3</v>
      </c>
      <c r="P17" s="12">
        <v>4</v>
      </c>
      <c r="Q17" s="13">
        <f t="shared" si="0"/>
        <v>66</v>
      </c>
      <c r="R17" s="14">
        <f t="shared" si="1"/>
        <v>65</v>
      </c>
      <c r="S17" s="6" t="str">
        <f t="shared" si="2"/>
        <v>Assist the human</v>
      </c>
      <c r="T17" s="5" t="str">
        <f t="shared" si="3"/>
        <v>Own final judgement and review AI-prepared evidence</v>
      </c>
      <c r="U17" s="5" t="str">
        <f t="shared" si="4"/>
        <v>Human-in-the-loop assistant</v>
      </c>
      <c r="V17" s="5" t="s">
        <v>114</v>
      </c>
      <c r="W17" s="16">
        <f t="shared" si="5"/>
        <v>66.000169999999997</v>
      </c>
    </row>
    <row r="18" spans="1:23" ht="42" customHeight="1">
      <c r="A18" s="11"/>
      <c r="B18" s="11"/>
      <c r="C18" s="5"/>
      <c r="D18" s="5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3" t="str">
        <f t="shared" si="0"/>
        <v/>
      </c>
      <c r="R18" s="14" t="str">
        <f t="shared" si="1"/>
        <v/>
      </c>
      <c r="S18" s="6" t="str">
        <f t="shared" si="2"/>
        <v/>
      </c>
      <c r="T18" s="5" t="str">
        <f t="shared" si="3"/>
        <v/>
      </c>
      <c r="U18" s="5" t="str">
        <f t="shared" si="4"/>
        <v/>
      </c>
      <c r="V18" s="5"/>
      <c r="W18" s="16" t="str">
        <f t="shared" si="5"/>
        <v/>
      </c>
    </row>
    <row r="19" spans="1:23" ht="42" customHeight="1">
      <c r="A19" s="11"/>
      <c r="B19" s="11"/>
      <c r="C19" s="5"/>
      <c r="D19" s="5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3" t="str">
        <f t="shared" si="0"/>
        <v/>
      </c>
      <c r="R19" s="14" t="str">
        <f t="shared" si="1"/>
        <v/>
      </c>
      <c r="S19" s="6" t="str">
        <f t="shared" si="2"/>
        <v/>
      </c>
      <c r="T19" s="5" t="str">
        <f t="shared" si="3"/>
        <v/>
      </c>
      <c r="U19" s="5" t="str">
        <f t="shared" si="4"/>
        <v/>
      </c>
      <c r="V19" s="5"/>
      <c r="W19" s="16" t="str">
        <f t="shared" si="5"/>
        <v/>
      </c>
    </row>
    <row r="20" spans="1:23" ht="42" customHeight="1">
      <c r="A20" s="11"/>
      <c r="B20" s="11"/>
      <c r="C20" s="5"/>
      <c r="D20" s="5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3" t="str">
        <f t="shared" si="0"/>
        <v/>
      </c>
      <c r="R20" s="14" t="str">
        <f t="shared" si="1"/>
        <v/>
      </c>
      <c r="S20" s="6" t="str">
        <f t="shared" si="2"/>
        <v/>
      </c>
      <c r="T20" s="5" t="str">
        <f t="shared" si="3"/>
        <v/>
      </c>
      <c r="U20" s="5" t="str">
        <f t="shared" si="4"/>
        <v/>
      </c>
      <c r="V20" s="5"/>
      <c r="W20" s="16" t="str">
        <f t="shared" si="5"/>
        <v/>
      </c>
    </row>
    <row r="21" spans="1:23" ht="42" customHeight="1">
      <c r="A21" s="11"/>
      <c r="B21" s="11"/>
      <c r="C21" s="5"/>
      <c r="D21" s="5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3" t="str">
        <f t="shared" si="0"/>
        <v/>
      </c>
      <c r="R21" s="14" t="str">
        <f t="shared" si="1"/>
        <v/>
      </c>
      <c r="S21" s="6" t="str">
        <f t="shared" si="2"/>
        <v/>
      </c>
      <c r="T21" s="5" t="str">
        <f t="shared" si="3"/>
        <v/>
      </c>
      <c r="U21" s="5" t="str">
        <f t="shared" si="4"/>
        <v/>
      </c>
      <c r="V21" s="5"/>
      <c r="W21" s="16" t="str">
        <f t="shared" si="5"/>
        <v/>
      </c>
    </row>
    <row r="22" spans="1:23" ht="42" customHeight="1">
      <c r="A22" s="11"/>
      <c r="B22" s="11"/>
      <c r="C22" s="5"/>
      <c r="D22" s="5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3" t="str">
        <f t="shared" si="0"/>
        <v/>
      </c>
      <c r="R22" s="14" t="str">
        <f t="shared" si="1"/>
        <v/>
      </c>
      <c r="S22" s="6" t="str">
        <f t="shared" si="2"/>
        <v/>
      </c>
      <c r="T22" s="5" t="str">
        <f t="shared" si="3"/>
        <v/>
      </c>
      <c r="U22" s="5" t="str">
        <f t="shared" si="4"/>
        <v/>
      </c>
      <c r="V22" s="5"/>
      <c r="W22" s="16" t="str">
        <f t="shared" si="5"/>
        <v/>
      </c>
    </row>
    <row r="23" spans="1:23" ht="42" customHeight="1">
      <c r="A23" s="11"/>
      <c r="B23" s="11"/>
      <c r="C23" s="5"/>
      <c r="D23" s="5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3" t="str">
        <f t="shared" si="0"/>
        <v/>
      </c>
      <c r="R23" s="14" t="str">
        <f t="shared" si="1"/>
        <v/>
      </c>
      <c r="S23" s="6" t="str">
        <f t="shared" si="2"/>
        <v/>
      </c>
      <c r="T23" s="5" t="str">
        <f t="shared" si="3"/>
        <v/>
      </c>
      <c r="U23" s="5" t="str">
        <f t="shared" si="4"/>
        <v/>
      </c>
      <c r="V23" s="5"/>
      <c r="W23" s="16" t="str">
        <f t="shared" si="5"/>
        <v/>
      </c>
    </row>
    <row r="24" spans="1:23" ht="42" customHeight="1">
      <c r="A24" s="11"/>
      <c r="B24" s="11"/>
      <c r="C24" s="5"/>
      <c r="D24" s="5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3" t="str">
        <f t="shared" si="0"/>
        <v/>
      </c>
      <c r="R24" s="14" t="str">
        <f t="shared" si="1"/>
        <v/>
      </c>
      <c r="S24" s="6" t="str">
        <f t="shared" si="2"/>
        <v/>
      </c>
      <c r="T24" s="5" t="str">
        <f t="shared" si="3"/>
        <v/>
      </c>
      <c r="U24" s="5" t="str">
        <f t="shared" si="4"/>
        <v/>
      </c>
      <c r="V24" s="5"/>
      <c r="W24" s="16" t="str">
        <f t="shared" si="5"/>
        <v/>
      </c>
    </row>
    <row r="25" spans="1:23" ht="42" customHeight="1">
      <c r="A25" s="11"/>
      <c r="B25" s="11"/>
      <c r="C25" s="5"/>
      <c r="D25" s="5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3" t="str">
        <f t="shared" si="0"/>
        <v/>
      </c>
      <c r="R25" s="14" t="str">
        <f t="shared" si="1"/>
        <v/>
      </c>
      <c r="S25" s="6" t="str">
        <f t="shared" si="2"/>
        <v/>
      </c>
      <c r="T25" s="5" t="str">
        <f t="shared" si="3"/>
        <v/>
      </c>
      <c r="U25" s="5" t="str">
        <f t="shared" si="4"/>
        <v/>
      </c>
      <c r="V25" s="5"/>
      <c r="W25" s="16" t="str">
        <f t="shared" si="5"/>
        <v/>
      </c>
    </row>
    <row r="26" spans="1:23" ht="42" customHeight="1">
      <c r="A26" s="11"/>
      <c r="B26" s="11"/>
      <c r="C26" s="5"/>
      <c r="D26" s="5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3" t="str">
        <f t="shared" si="0"/>
        <v/>
      </c>
      <c r="R26" s="14" t="str">
        <f t="shared" si="1"/>
        <v/>
      </c>
      <c r="S26" s="6" t="str">
        <f t="shared" si="2"/>
        <v/>
      </c>
      <c r="T26" s="5" t="str">
        <f t="shared" si="3"/>
        <v/>
      </c>
      <c r="U26" s="5" t="str">
        <f t="shared" si="4"/>
        <v/>
      </c>
      <c r="V26" s="5"/>
      <c r="W26" s="16" t="str">
        <f t="shared" si="5"/>
        <v/>
      </c>
    </row>
    <row r="27" spans="1:23" ht="42" customHeight="1">
      <c r="A27" s="11"/>
      <c r="B27" s="11"/>
      <c r="C27" s="5"/>
      <c r="D27" s="5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3" t="str">
        <f t="shared" si="0"/>
        <v/>
      </c>
      <c r="R27" s="14" t="str">
        <f t="shared" si="1"/>
        <v/>
      </c>
      <c r="S27" s="6" t="str">
        <f t="shared" si="2"/>
        <v/>
      </c>
      <c r="T27" s="5" t="str">
        <f t="shared" si="3"/>
        <v/>
      </c>
      <c r="U27" s="5" t="str">
        <f t="shared" si="4"/>
        <v/>
      </c>
      <c r="V27" s="5"/>
      <c r="W27" s="16" t="str">
        <f t="shared" si="5"/>
        <v/>
      </c>
    </row>
    <row r="28" spans="1:23" ht="42" customHeight="1">
      <c r="A28" s="11"/>
      <c r="B28" s="11"/>
      <c r="C28" s="5"/>
      <c r="D28" s="5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3" t="str">
        <f t="shared" si="0"/>
        <v/>
      </c>
      <c r="R28" s="14" t="str">
        <f t="shared" si="1"/>
        <v/>
      </c>
      <c r="S28" s="6" t="str">
        <f t="shared" si="2"/>
        <v/>
      </c>
      <c r="T28" s="5" t="str">
        <f t="shared" si="3"/>
        <v/>
      </c>
      <c r="U28" s="5" t="str">
        <f t="shared" si="4"/>
        <v/>
      </c>
      <c r="V28" s="5"/>
      <c r="W28" s="16" t="str">
        <f t="shared" si="5"/>
        <v/>
      </c>
    </row>
    <row r="29" spans="1:23" ht="42" customHeight="1">
      <c r="A29" s="11"/>
      <c r="B29" s="11"/>
      <c r="C29" s="5"/>
      <c r="D29" s="5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 t="str">
        <f t="shared" si="0"/>
        <v/>
      </c>
      <c r="R29" s="14" t="str">
        <f t="shared" si="1"/>
        <v/>
      </c>
      <c r="S29" s="6" t="str">
        <f t="shared" si="2"/>
        <v/>
      </c>
      <c r="T29" s="5" t="str">
        <f t="shared" si="3"/>
        <v/>
      </c>
      <c r="U29" s="5" t="str">
        <f t="shared" si="4"/>
        <v/>
      </c>
      <c r="V29" s="5"/>
      <c r="W29" s="16" t="str">
        <f t="shared" si="5"/>
        <v/>
      </c>
    </row>
    <row r="30" spans="1:23" ht="42" customHeight="1">
      <c r="A30" s="11"/>
      <c r="B30" s="11"/>
      <c r="C30" s="5"/>
      <c r="D30" s="5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3" t="str">
        <f t="shared" si="0"/>
        <v/>
      </c>
      <c r="R30" s="14" t="str">
        <f t="shared" si="1"/>
        <v/>
      </c>
      <c r="S30" s="6" t="str">
        <f t="shared" si="2"/>
        <v/>
      </c>
      <c r="T30" s="5" t="str">
        <f t="shared" si="3"/>
        <v/>
      </c>
      <c r="U30" s="5" t="str">
        <f t="shared" si="4"/>
        <v/>
      </c>
      <c r="V30" s="5"/>
      <c r="W30" s="16" t="str">
        <f t="shared" si="5"/>
        <v/>
      </c>
    </row>
    <row r="31" spans="1:23" ht="42" customHeight="1">
      <c r="A31" s="11"/>
      <c r="B31" s="11"/>
      <c r="C31" s="5"/>
      <c r="D31" s="5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3" t="str">
        <f t="shared" si="0"/>
        <v/>
      </c>
      <c r="R31" s="14" t="str">
        <f t="shared" si="1"/>
        <v/>
      </c>
      <c r="S31" s="6" t="str">
        <f t="shared" si="2"/>
        <v/>
      </c>
      <c r="T31" s="5" t="str">
        <f t="shared" si="3"/>
        <v/>
      </c>
      <c r="U31" s="5" t="str">
        <f t="shared" si="4"/>
        <v/>
      </c>
      <c r="V31" s="5"/>
      <c r="W31" s="16" t="str">
        <f t="shared" si="5"/>
        <v/>
      </c>
    </row>
    <row r="32" spans="1:23" ht="42" customHeight="1">
      <c r="A32" s="11"/>
      <c r="B32" s="11"/>
      <c r="C32" s="5"/>
      <c r="D32" s="5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3" t="str">
        <f t="shared" si="0"/>
        <v/>
      </c>
      <c r="R32" s="14" t="str">
        <f t="shared" si="1"/>
        <v/>
      </c>
      <c r="S32" s="6" t="str">
        <f t="shared" si="2"/>
        <v/>
      </c>
      <c r="T32" s="5" t="str">
        <f t="shared" si="3"/>
        <v/>
      </c>
      <c r="U32" s="5" t="str">
        <f t="shared" si="4"/>
        <v/>
      </c>
      <c r="V32" s="5"/>
      <c r="W32" s="16" t="str">
        <f t="shared" si="5"/>
        <v/>
      </c>
    </row>
    <row r="33" spans="1:23" ht="42" customHeight="1">
      <c r="A33" s="11"/>
      <c r="B33" s="11"/>
      <c r="C33" s="5"/>
      <c r="D33" s="5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3" t="str">
        <f t="shared" si="0"/>
        <v/>
      </c>
      <c r="R33" s="14" t="str">
        <f t="shared" si="1"/>
        <v/>
      </c>
      <c r="S33" s="6" t="str">
        <f t="shared" si="2"/>
        <v/>
      </c>
      <c r="T33" s="5" t="str">
        <f t="shared" si="3"/>
        <v/>
      </c>
      <c r="U33" s="5" t="str">
        <f t="shared" si="4"/>
        <v/>
      </c>
      <c r="V33" s="5"/>
      <c r="W33" s="16" t="str">
        <f t="shared" si="5"/>
        <v/>
      </c>
    </row>
    <row r="34" spans="1:23" ht="42" customHeight="1">
      <c r="A34" s="11"/>
      <c r="B34" s="11"/>
      <c r="C34" s="5"/>
      <c r="D34" s="5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3" t="str">
        <f t="shared" si="0"/>
        <v/>
      </c>
      <c r="R34" s="14" t="str">
        <f t="shared" si="1"/>
        <v/>
      </c>
      <c r="S34" s="6" t="str">
        <f t="shared" si="2"/>
        <v/>
      </c>
      <c r="T34" s="5" t="str">
        <f t="shared" si="3"/>
        <v/>
      </c>
      <c r="U34" s="5" t="str">
        <f t="shared" si="4"/>
        <v/>
      </c>
      <c r="V34" s="5"/>
      <c r="W34" s="16" t="str">
        <f t="shared" si="5"/>
        <v/>
      </c>
    </row>
    <row r="35" spans="1:23" ht="42" customHeight="1">
      <c r="A35" s="11"/>
      <c r="B35" s="11"/>
      <c r="C35" s="5"/>
      <c r="D35" s="5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3" t="str">
        <f t="shared" si="0"/>
        <v/>
      </c>
      <c r="R35" s="14" t="str">
        <f t="shared" si="1"/>
        <v/>
      </c>
      <c r="S35" s="6" t="str">
        <f t="shared" si="2"/>
        <v/>
      </c>
      <c r="T35" s="5" t="str">
        <f t="shared" si="3"/>
        <v/>
      </c>
      <c r="U35" s="5" t="str">
        <f t="shared" si="4"/>
        <v/>
      </c>
      <c r="V35" s="5"/>
      <c r="W35" s="16" t="str">
        <f t="shared" si="5"/>
        <v/>
      </c>
    </row>
    <row r="36" spans="1:23" ht="42" customHeight="1">
      <c r="A36" s="11"/>
      <c r="B36" s="11"/>
      <c r="C36" s="5"/>
      <c r="D36" s="5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3" t="str">
        <f t="shared" si="0"/>
        <v/>
      </c>
      <c r="R36" s="14" t="str">
        <f t="shared" si="1"/>
        <v/>
      </c>
      <c r="S36" s="6" t="str">
        <f t="shared" si="2"/>
        <v/>
      </c>
      <c r="T36" s="5" t="str">
        <f t="shared" si="3"/>
        <v/>
      </c>
      <c r="U36" s="5" t="str">
        <f t="shared" si="4"/>
        <v/>
      </c>
      <c r="V36" s="5"/>
      <c r="W36" s="16" t="str">
        <f t="shared" si="5"/>
        <v/>
      </c>
    </row>
    <row r="37" spans="1:23" ht="42" customHeight="1">
      <c r="A37" s="11"/>
      <c r="B37" s="11"/>
      <c r="C37" s="5"/>
      <c r="D37" s="5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3" t="str">
        <f t="shared" si="0"/>
        <v/>
      </c>
      <c r="R37" s="14" t="str">
        <f t="shared" si="1"/>
        <v/>
      </c>
      <c r="S37" s="6" t="str">
        <f t="shared" si="2"/>
        <v/>
      </c>
      <c r="T37" s="5" t="str">
        <f t="shared" si="3"/>
        <v/>
      </c>
      <c r="U37" s="5" t="str">
        <f t="shared" si="4"/>
        <v/>
      </c>
      <c r="V37" s="5"/>
      <c r="W37" s="16" t="str">
        <f t="shared" si="5"/>
        <v/>
      </c>
    </row>
    <row r="38" spans="1:23" ht="42" customHeight="1">
      <c r="A38" s="11"/>
      <c r="B38" s="11"/>
      <c r="C38" s="5"/>
      <c r="D38" s="5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3" t="str">
        <f t="shared" ref="Q38:Q65" si="6">IF(C38="","",ROUND((E38*0.18+F38*0.14+G38*0.16+H38*0.16+I38*0.16+J38*0.1+(6-K38)*0.1)*20,0))</f>
        <v/>
      </c>
      <c r="R38" s="14" t="str">
        <f t="shared" ref="R38:R65" si="7">IF(C38="","",ROUND((L38*0.25+M38*0.2+N38*0.2+O38*0.15+P38*0.2)*20,0))</f>
        <v/>
      </c>
      <c r="S38" s="6" t="str">
        <f t="shared" ref="S38:S69" si="8">IF(C38="","",IF(R38&gt;=75,"Do not automate with AI yet",IF(AND(Q38&gt;=70,R38&lt;=50),"Automate with review",IF(AND(Q38&gt;=55,R38&lt;75),"Assist the human",IF(OR(H38&lt;=2,I38&lt;=2,J38&lt;=2),"Fix process or data first","Low priority")))))</f>
        <v/>
      </c>
      <c r="T38" s="5" t="str">
        <f t="shared" ref="T38:T69" si="9">IF(S38="","",IF(S38="Automate with review","Set policy, review exceptions and sample outputs",IF(S38="Assist the human","Own final judgement and review AI-prepared evidence",IF(S38="Fix process or data first","Clarify owner, rules, data source and controls",IF(S38="Do not automate with AI yet","Keep accountable decision human-led","Revisit if volume, pain or data quality changes")))))</f>
        <v/>
      </c>
      <c r="U38" s="5" t="str">
        <f t="shared" ref="U38:U65" si="10">IF(S38="","",IF(S38="Automate with review","Small controlled pilot with exception routing",IF(S38="Assist the human","Human-in-the-loop assistant",IF(S38="Fix process or data first","Process and data readiness sprint",IF(S38="Do not automate with AI yet","Administrative support only","No pilot for now")))))</f>
        <v/>
      </c>
      <c r="V38" s="5"/>
      <c r="W38" s="16" t="str">
        <f t="shared" ref="W38:W65" si="11">IF(C38="","",Q38+ROW()/100000)</f>
        <v/>
      </c>
    </row>
    <row r="39" spans="1:23" ht="42" customHeight="1">
      <c r="A39" s="11"/>
      <c r="B39" s="11"/>
      <c r="C39" s="5"/>
      <c r="D39" s="5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3" t="str">
        <f t="shared" si="6"/>
        <v/>
      </c>
      <c r="R39" s="14" t="str">
        <f t="shared" si="7"/>
        <v/>
      </c>
      <c r="S39" s="6" t="str">
        <f t="shared" si="8"/>
        <v/>
      </c>
      <c r="T39" s="5" t="str">
        <f t="shared" si="9"/>
        <v/>
      </c>
      <c r="U39" s="5" t="str">
        <f t="shared" si="10"/>
        <v/>
      </c>
      <c r="V39" s="5"/>
      <c r="W39" s="16" t="str">
        <f t="shared" si="11"/>
        <v/>
      </c>
    </row>
    <row r="40" spans="1:23" ht="42" customHeight="1">
      <c r="A40" s="11"/>
      <c r="B40" s="11"/>
      <c r="C40" s="5"/>
      <c r="D40" s="5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3" t="str">
        <f t="shared" si="6"/>
        <v/>
      </c>
      <c r="R40" s="14" t="str">
        <f t="shared" si="7"/>
        <v/>
      </c>
      <c r="S40" s="6" t="str">
        <f t="shared" si="8"/>
        <v/>
      </c>
      <c r="T40" s="5" t="str">
        <f t="shared" si="9"/>
        <v/>
      </c>
      <c r="U40" s="5" t="str">
        <f t="shared" si="10"/>
        <v/>
      </c>
      <c r="V40" s="5"/>
      <c r="W40" s="16" t="str">
        <f t="shared" si="11"/>
        <v/>
      </c>
    </row>
    <row r="41" spans="1:23" ht="42" customHeight="1">
      <c r="A41" s="11"/>
      <c r="B41" s="11"/>
      <c r="C41" s="5"/>
      <c r="D41" s="5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3" t="str">
        <f t="shared" si="6"/>
        <v/>
      </c>
      <c r="R41" s="14" t="str">
        <f t="shared" si="7"/>
        <v/>
      </c>
      <c r="S41" s="6" t="str">
        <f t="shared" si="8"/>
        <v/>
      </c>
      <c r="T41" s="5" t="str">
        <f t="shared" si="9"/>
        <v/>
      </c>
      <c r="U41" s="5" t="str">
        <f t="shared" si="10"/>
        <v/>
      </c>
      <c r="V41" s="5"/>
      <c r="W41" s="16" t="str">
        <f t="shared" si="11"/>
        <v/>
      </c>
    </row>
    <row r="42" spans="1:23" ht="42" customHeight="1">
      <c r="A42" s="11"/>
      <c r="B42" s="11"/>
      <c r="C42" s="5"/>
      <c r="D42" s="5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3" t="str">
        <f t="shared" si="6"/>
        <v/>
      </c>
      <c r="R42" s="14" t="str">
        <f t="shared" si="7"/>
        <v/>
      </c>
      <c r="S42" s="6" t="str">
        <f t="shared" si="8"/>
        <v/>
      </c>
      <c r="T42" s="5" t="str">
        <f t="shared" si="9"/>
        <v/>
      </c>
      <c r="U42" s="5" t="str">
        <f t="shared" si="10"/>
        <v/>
      </c>
      <c r="V42" s="5"/>
      <c r="W42" s="16" t="str">
        <f t="shared" si="11"/>
        <v/>
      </c>
    </row>
    <row r="43" spans="1:23" ht="42" customHeight="1">
      <c r="A43" s="11"/>
      <c r="B43" s="11"/>
      <c r="C43" s="5"/>
      <c r="D43" s="5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3" t="str">
        <f t="shared" si="6"/>
        <v/>
      </c>
      <c r="R43" s="14" t="str">
        <f t="shared" si="7"/>
        <v/>
      </c>
      <c r="S43" s="6" t="str">
        <f t="shared" si="8"/>
        <v/>
      </c>
      <c r="T43" s="5" t="str">
        <f t="shared" si="9"/>
        <v/>
      </c>
      <c r="U43" s="5" t="str">
        <f t="shared" si="10"/>
        <v/>
      </c>
      <c r="V43" s="5"/>
      <c r="W43" s="16" t="str">
        <f t="shared" si="11"/>
        <v/>
      </c>
    </row>
    <row r="44" spans="1:23" ht="42" customHeight="1">
      <c r="A44" s="11"/>
      <c r="B44" s="11"/>
      <c r="C44" s="5"/>
      <c r="D44" s="5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3" t="str">
        <f t="shared" si="6"/>
        <v/>
      </c>
      <c r="R44" s="14" t="str">
        <f t="shared" si="7"/>
        <v/>
      </c>
      <c r="S44" s="6" t="str">
        <f t="shared" si="8"/>
        <v/>
      </c>
      <c r="T44" s="5" t="str">
        <f t="shared" si="9"/>
        <v/>
      </c>
      <c r="U44" s="5" t="str">
        <f t="shared" si="10"/>
        <v/>
      </c>
      <c r="V44" s="5"/>
      <c r="W44" s="16" t="str">
        <f t="shared" si="11"/>
        <v/>
      </c>
    </row>
    <row r="45" spans="1:23" ht="42" customHeight="1">
      <c r="A45" s="11"/>
      <c r="B45" s="11"/>
      <c r="C45" s="5"/>
      <c r="D45" s="5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3" t="str">
        <f t="shared" si="6"/>
        <v/>
      </c>
      <c r="R45" s="14" t="str">
        <f t="shared" si="7"/>
        <v/>
      </c>
      <c r="S45" s="6" t="str">
        <f t="shared" si="8"/>
        <v/>
      </c>
      <c r="T45" s="5" t="str">
        <f t="shared" si="9"/>
        <v/>
      </c>
      <c r="U45" s="5" t="str">
        <f t="shared" si="10"/>
        <v/>
      </c>
      <c r="V45" s="5"/>
      <c r="W45" s="16" t="str">
        <f t="shared" si="11"/>
        <v/>
      </c>
    </row>
    <row r="46" spans="1:23" ht="42" customHeight="1">
      <c r="A46" s="11"/>
      <c r="B46" s="11"/>
      <c r="C46" s="5"/>
      <c r="D46" s="5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3" t="str">
        <f t="shared" si="6"/>
        <v/>
      </c>
      <c r="R46" s="14" t="str">
        <f t="shared" si="7"/>
        <v/>
      </c>
      <c r="S46" s="6" t="str">
        <f t="shared" si="8"/>
        <v/>
      </c>
      <c r="T46" s="5" t="str">
        <f t="shared" si="9"/>
        <v/>
      </c>
      <c r="U46" s="5" t="str">
        <f t="shared" si="10"/>
        <v/>
      </c>
      <c r="V46" s="5"/>
      <c r="W46" s="16" t="str">
        <f t="shared" si="11"/>
        <v/>
      </c>
    </row>
    <row r="47" spans="1:23" ht="42" customHeight="1">
      <c r="A47" s="11"/>
      <c r="B47" s="11"/>
      <c r="C47" s="5"/>
      <c r="D47" s="5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3" t="str">
        <f t="shared" si="6"/>
        <v/>
      </c>
      <c r="R47" s="14" t="str">
        <f t="shared" si="7"/>
        <v/>
      </c>
      <c r="S47" s="6" t="str">
        <f t="shared" si="8"/>
        <v/>
      </c>
      <c r="T47" s="5" t="str">
        <f t="shared" si="9"/>
        <v/>
      </c>
      <c r="U47" s="5" t="str">
        <f t="shared" si="10"/>
        <v/>
      </c>
      <c r="V47" s="5"/>
      <c r="W47" s="16" t="str">
        <f t="shared" si="11"/>
        <v/>
      </c>
    </row>
    <row r="48" spans="1:23" ht="42" customHeight="1">
      <c r="A48" s="11"/>
      <c r="B48" s="11"/>
      <c r="C48" s="5"/>
      <c r="D48" s="5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3" t="str">
        <f t="shared" si="6"/>
        <v/>
      </c>
      <c r="R48" s="14" t="str">
        <f t="shared" si="7"/>
        <v/>
      </c>
      <c r="S48" s="6" t="str">
        <f t="shared" si="8"/>
        <v/>
      </c>
      <c r="T48" s="5" t="str">
        <f t="shared" si="9"/>
        <v/>
      </c>
      <c r="U48" s="5" t="str">
        <f t="shared" si="10"/>
        <v/>
      </c>
      <c r="V48" s="5"/>
      <c r="W48" s="16" t="str">
        <f t="shared" si="11"/>
        <v/>
      </c>
    </row>
    <row r="49" spans="1:23" ht="42" customHeight="1">
      <c r="A49" s="11"/>
      <c r="B49" s="11"/>
      <c r="C49" s="5"/>
      <c r="D49" s="5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3" t="str">
        <f t="shared" si="6"/>
        <v/>
      </c>
      <c r="R49" s="14" t="str">
        <f t="shared" si="7"/>
        <v/>
      </c>
      <c r="S49" s="6" t="str">
        <f t="shared" si="8"/>
        <v/>
      </c>
      <c r="T49" s="5" t="str">
        <f t="shared" si="9"/>
        <v/>
      </c>
      <c r="U49" s="5" t="str">
        <f t="shared" si="10"/>
        <v/>
      </c>
      <c r="V49" s="5"/>
      <c r="W49" s="16" t="str">
        <f t="shared" si="11"/>
        <v/>
      </c>
    </row>
    <row r="50" spans="1:23" ht="42" customHeight="1">
      <c r="A50" s="11"/>
      <c r="B50" s="11"/>
      <c r="C50" s="5"/>
      <c r="D50" s="5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3" t="str">
        <f t="shared" si="6"/>
        <v/>
      </c>
      <c r="R50" s="14" t="str">
        <f t="shared" si="7"/>
        <v/>
      </c>
      <c r="S50" s="6" t="str">
        <f t="shared" si="8"/>
        <v/>
      </c>
      <c r="T50" s="5" t="str">
        <f t="shared" si="9"/>
        <v/>
      </c>
      <c r="U50" s="5" t="str">
        <f t="shared" si="10"/>
        <v/>
      </c>
      <c r="V50" s="5"/>
      <c r="W50" s="16" t="str">
        <f t="shared" si="11"/>
        <v/>
      </c>
    </row>
    <row r="51" spans="1:23" ht="42" customHeight="1">
      <c r="A51" s="11"/>
      <c r="B51" s="11"/>
      <c r="C51" s="5"/>
      <c r="D51" s="5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3" t="str">
        <f t="shared" si="6"/>
        <v/>
      </c>
      <c r="R51" s="14" t="str">
        <f t="shared" si="7"/>
        <v/>
      </c>
      <c r="S51" s="6" t="str">
        <f t="shared" si="8"/>
        <v/>
      </c>
      <c r="T51" s="5" t="str">
        <f t="shared" si="9"/>
        <v/>
      </c>
      <c r="U51" s="5" t="str">
        <f t="shared" si="10"/>
        <v/>
      </c>
      <c r="V51" s="5"/>
      <c r="W51" s="16" t="str">
        <f t="shared" si="11"/>
        <v/>
      </c>
    </row>
    <row r="52" spans="1:23" ht="42" customHeight="1">
      <c r="A52" s="11"/>
      <c r="B52" s="11"/>
      <c r="C52" s="5"/>
      <c r="D52" s="5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3" t="str">
        <f t="shared" si="6"/>
        <v/>
      </c>
      <c r="R52" s="14" t="str">
        <f t="shared" si="7"/>
        <v/>
      </c>
      <c r="S52" s="6" t="str">
        <f t="shared" si="8"/>
        <v/>
      </c>
      <c r="T52" s="5" t="str">
        <f t="shared" si="9"/>
        <v/>
      </c>
      <c r="U52" s="5" t="str">
        <f t="shared" si="10"/>
        <v/>
      </c>
      <c r="V52" s="5"/>
      <c r="W52" s="16" t="str">
        <f t="shared" si="11"/>
        <v/>
      </c>
    </row>
    <row r="53" spans="1:23" ht="42" customHeight="1">
      <c r="A53" s="11"/>
      <c r="B53" s="11"/>
      <c r="C53" s="5"/>
      <c r="D53" s="5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3" t="str">
        <f t="shared" si="6"/>
        <v/>
      </c>
      <c r="R53" s="14" t="str">
        <f t="shared" si="7"/>
        <v/>
      </c>
      <c r="S53" s="6" t="str">
        <f t="shared" si="8"/>
        <v/>
      </c>
      <c r="T53" s="5" t="str">
        <f t="shared" si="9"/>
        <v/>
      </c>
      <c r="U53" s="5" t="str">
        <f t="shared" si="10"/>
        <v/>
      </c>
      <c r="V53" s="5"/>
      <c r="W53" s="16" t="str">
        <f t="shared" si="11"/>
        <v/>
      </c>
    </row>
    <row r="54" spans="1:23" ht="42" customHeight="1">
      <c r="A54" s="11"/>
      <c r="B54" s="11"/>
      <c r="C54" s="5"/>
      <c r="D54" s="5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3" t="str">
        <f t="shared" si="6"/>
        <v/>
      </c>
      <c r="R54" s="14" t="str">
        <f t="shared" si="7"/>
        <v/>
      </c>
      <c r="S54" s="6" t="str">
        <f t="shared" si="8"/>
        <v/>
      </c>
      <c r="T54" s="5" t="str">
        <f t="shared" si="9"/>
        <v/>
      </c>
      <c r="U54" s="5" t="str">
        <f t="shared" si="10"/>
        <v/>
      </c>
      <c r="V54" s="5"/>
      <c r="W54" s="16" t="str">
        <f t="shared" si="11"/>
        <v/>
      </c>
    </row>
    <row r="55" spans="1:23" ht="42" customHeight="1">
      <c r="A55" s="11"/>
      <c r="B55" s="11"/>
      <c r="C55" s="5"/>
      <c r="D55" s="5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3" t="str">
        <f t="shared" si="6"/>
        <v/>
      </c>
      <c r="R55" s="14" t="str">
        <f t="shared" si="7"/>
        <v/>
      </c>
      <c r="S55" s="6" t="str">
        <f t="shared" si="8"/>
        <v/>
      </c>
      <c r="T55" s="5" t="str">
        <f t="shared" si="9"/>
        <v/>
      </c>
      <c r="U55" s="5" t="str">
        <f t="shared" si="10"/>
        <v/>
      </c>
      <c r="V55" s="5"/>
      <c r="W55" s="16" t="str">
        <f t="shared" si="11"/>
        <v/>
      </c>
    </row>
    <row r="56" spans="1:23" ht="42" customHeight="1">
      <c r="A56" s="11"/>
      <c r="B56" s="11"/>
      <c r="C56" s="5"/>
      <c r="D56" s="5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3" t="str">
        <f t="shared" si="6"/>
        <v/>
      </c>
      <c r="R56" s="14" t="str">
        <f t="shared" si="7"/>
        <v/>
      </c>
      <c r="S56" s="6" t="str">
        <f t="shared" si="8"/>
        <v/>
      </c>
      <c r="T56" s="5" t="str">
        <f t="shared" si="9"/>
        <v/>
      </c>
      <c r="U56" s="5" t="str">
        <f t="shared" si="10"/>
        <v/>
      </c>
      <c r="V56" s="5"/>
      <c r="W56" s="16" t="str">
        <f t="shared" si="11"/>
        <v/>
      </c>
    </row>
    <row r="57" spans="1:23" ht="42" customHeight="1">
      <c r="A57" s="11"/>
      <c r="B57" s="11"/>
      <c r="C57" s="5"/>
      <c r="D57" s="5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3" t="str">
        <f t="shared" si="6"/>
        <v/>
      </c>
      <c r="R57" s="14" t="str">
        <f t="shared" si="7"/>
        <v/>
      </c>
      <c r="S57" s="6" t="str">
        <f t="shared" si="8"/>
        <v/>
      </c>
      <c r="T57" s="5" t="str">
        <f t="shared" si="9"/>
        <v/>
      </c>
      <c r="U57" s="5" t="str">
        <f t="shared" si="10"/>
        <v/>
      </c>
      <c r="V57" s="5"/>
      <c r="W57" s="16" t="str">
        <f t="shared" si="11"/>
        <v/>
      </c>
    </row>
    <row r="58" spans="1:23" ht="42" customHeight="1">
      <c r="A58" s="11"/>
      <c r="B58" s="11"/>
      <c r="C58" s="5"/>
      <c r="D58" s="5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3" t="str">
        <f t="shared" si="6"/>
        <v/>
      </c>
      <c r="R58" s="14" t="str">
        <f t="shared" si="7"/>
        <v/>
      </c>
      <c r="S58" s="6" t="str">
        <f t="shared" si="8"/>
        <v/>
      </c>
      <c r="T58" s="5" t="str">
        <f t="shared" si="9"/>
        <v/>
      </c>
      <c r="U58" s="5" t="str">
        <f t="shared" si="10"/>
        <v/>
      </c>
      <c r="V58" s="5"/>
      <c r="W58" s="16" t="str">
        <f t="shared" si="11"/>
        <v/>
      </c>
    </row>
    <row r="59" spans="1:23" ht="42" customHeight="1">
      <c r="A59" s="11"/>
      <c r="B59" s="11"/>
      <c r="C59" s="5"/>
      <c r="D59" s="5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3" t="str">
        <f t="shared" si="6"/>
        <v/>
      </c>
      <c r="R59" s="14" t="str">
        <f t="shared" si="7"/>
        <v/>
      </c>
      <c r="S59" s="6" t="str">
        <f t="shared" si="8"/>
        <v/>
      </c>
      <c r="T59" s="5" t="str">
        <f t="shared" si="9"/>
        <v/>
      </c>
      <c r="U59" s="5" t="str">
        <f t="shared" si="10"/>
        <v/>
      </c>
      <c r="V59" s="5"/>
      <c r="W59" s="16" t="str">
        <f t="shared" si="11"/>
        <v/>
      </c>
    </row>
    <row r="60" spans="1:23" ht="42" customHeight="1">
      <c r="A60" s="11"/>
      <c r="B60" s="11"/>
      <c r="C60" s="5"/>
      <c r="D60" s="5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3" t="str">
        <f t="shared" si="6"/>
        <v/>
      </c>
      <c r="R60" s="14" t="str">
        <f t="shared" si="7"/>
        <v/>
      </c>
      <c r="S60" s="6" t="str">
        <f t="shared" si="8"/>
        <v/>
      </c>
      <c r="T60" s="5" t="str">
        <f t="shared" si="9"/>
        <v/>
      </c>
      <c r="U60" s="5" t="str">
        <f t="shared" si="10"/>
        <v/>
      </c>
      <c r="V60" s="5"/>
      <c r="W60" s="16" t="str">
        <f t="shared" si="11"/>
        <v/>
      </c>
    </row>
    <row r="61" spans="1:23" ht="42" customHeight="1">
      <c r="A61" s="11"/>
      <c r="B61" s="11"/>
      <c r="C61" s="5"/>
      <c r="D61" s="5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3" t="str">
        <f t="shared" si="6"/>
        <v/>
      </c>
      <c r="R61" s="14" t="str">
        <f t="shared" si="7"/>
        <v/>
      </c>
      <c r="S61" s="6" t="str">
        <f t="shared" si="8"/>
        <v/>
      </c>
      <c r="T61" s="5" t="str">
        <f t="shared" si="9"/>
        <v/>
      </c>
      <c r="U61" s="5" t="str">
        <f t="shared" si="10"/>
        <v/>
      </c>
      <c r="V61" s="5"/>
      <c r="W61" s="16" t="str">
        <f t="shared" si="11"/>
        <v/>
      </c>
    </row>
    <row r="62" spans="1:23" ht="42" customHeight="1">
      <c r="A62" s="11"/>
      <c r="B62" s="11"/>
      <c r="C62" s="5"/>
      <c r="D62" s="5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3" t="str">
        <f t="shared" si="6"/>
        <v/>
      </c>
      <c r="R62" s="14" t="str">
        <f t="shared" si="7"/>
        <v/>
      </c>
      <c r="S62" s="6" t="str">
        <f t="shared" si="8"/>
        <v/>
      </c>
      <c r="T62" s="5" t="str">
        <f t="shared" si="9"/>
        <v/>
      </c>
      <c r="U62" s="5" t="str">
        <f t="shared" si="10"/>
        <v/>
      </c>
      <c r="V62" s="5"/>
      <c r="W62" s="16" t="str">
        <f t="shared" si="11"/>
        <v/>
      </c>
    </row>
    <row r="63" spans="1:23" ht="42" customHeight="1">
      <c r="A63" s="11"/>
      <c r="B63" s="11"/>
      <c r="C63" s="5"/>
      <c r="D63" s="5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3" t="str">
        <f t="shared" si="6"/>
        <v/>
      </c>
      <c r="R63" s="14" t="str">
        <f t="shared" si="7"/>
        <v/>
      </c>
      <c r="S63" s="6" t="str">
        <f t="shared" si="8"/>
        <v/>
      </c>
      <c r="T63" s="5" t="str">
        <f t="shared" si="9"/>
        <v/>
      </c>
      <c r="U63" s="5" t="str">
        <f t="shared" si="10"/>
        <v/>
      </c>
      <c r="V63" s="5"/>
      <c r="W63" s="16" t="str">
        <f t="shared" si="11"/>
        <v/>
      </c>
    </row>
    <row r="64" spans="1:23" ht="42" customHeight="1">
      <c r="A64" s="11"/>
      <c r="B64" s="11"/>
      <c r="C64" s="5"/>
      <c r="D64" s="5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3" t="str">
        <f t="shared" si="6"/>
        <v/>
      </c>
      <c r="R64" s="14" t="str">
        <f t="shared" si="7"/>
        <v/>
      </c>
      <c r="S64" s="6" t="str">
        <f t="shared" si="8"/>
        <v/>
      </c>
      <c r="T64" s="5" t="str">
        <f t="shared" si="9"/>
        <v/>
      </c>
      <c r="U64" s="5" t="str">
        <f t="shared" si="10"/>
        <v/>
      </c>
      <c r="V64" s="5"/>
      <c r="W64" s="16" t="str">
        <f t="shared" si="11"/>
        <v/>
      </c>
    </row>
    <row r="65" spans="1:23" ht="42" customHeight="1">
      <c r="A65" s="11"/>
      <c r="B65" s="11"/>
      <c r="C65" s="5"/>
      <c r="D65" s="5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3" t="str">
        <f t="shared" si="6"/>
        <v/>
      </c>
      <c r="R65" s="14" t="str">
        <f t="shared" si="7"/>
        <v/>
      </c>
      <c r="S65" s="6" t="str">
        <f t="shared" si="8"/>
        <v/>
      </c>
      <c r="T65" s="5" t="str">
        <f t="shared" si="9"/>
        <v/>
      </c>
      <c r="U65" s="5" t="str">
        <f t="shared" si="10"/>
        <v/>
      </c>
      <c r="V65" s="5"/>
      <c r="W65" s="16" t="str">
        <f t="shared" si="11"/>
        <v/>
      </c>
    </row>
    <row r="66" spans="1:23" ht="14.4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</row>
    <row r="67" spans="1:23" ht="14.4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</row>
    <row r="68" spans="1:23" ht="14.4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</row>
    <row r="69" spans="1:23" ht="14.4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</row>
    <row r="70" spans="1:23" ht="14.4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</row>
    <row r="71" spans="1:23" ht="14.4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</row>
    <row r="72" spans="1:23" ht="14.4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</row>
    <row r="73" spans="1:23" ht="14.4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</row>
    <row r="74" spans="1:23" ht="14.4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</row>
    <row r="75" spans="1:23" ht="14.4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</row>
    <row r="76" spans="1:23" ht="14.4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</row>
    <row r="77" spans="1:23" ht="14.4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</row>
    <row r="78" spans="1:23" ht="14.4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</row>
    <row r="79" spans="1:23" ht="14.4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</row>
    <row r="80" spans="1:23" ht="14.4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</row>
  </sheetData>
  <mergeCells count="2">
    <mergeCell ref="A1:V1"/>
    <mergeCell ref="A2:V2"/>
  </mergeCells>
  <dataValidations count="1">
    <dataValidation type="whole" showInputMessage="1" promptTitle="Score 1 to 5" prompt="Use 1 for low and 5 for high." sqref="E6:P65" xr:uid="{00000000-0002-0000-0100-000000000000}">
      <formula1>1</formula1>
      <formula2>5</formula2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80"/>
  <sheetViews>
    <sheetView showGridLines="0" tabSelected="1" workbookViewId="0">
      <selection activeCell="A37" sqref="A1:H37"/>
    </sheetView>
  </sheetViews>
  <sheetFormatPr defaultRowHeight="13.8"/>
  <cols>
    <col min="1" max="1" width="25" customWidth="1"/>
    <col min="2" max="4" width="31" customWidth="1"/>
    <col min="5" max="8" width="12" customWidth="1"/>
  </cols>
  <sheetData>
    <row r="1" spans="1:23" ht="34.049999999999997" customHeight="1">
      <c r="A1" s="17" t="s">
        <v>115</v>
      </c>
      <c r="B1" s="17" t="s">
        <v>115</v>
      </c>
      <c r="C1" s="17" t="s">
        <v>115</v>
      </c>
      <c r="D1" s="17" t="s">
        <v>115</v>
      </c>
      <c r="E1" s="17" t="s">
        <v>115</v>
      </c>
      <c r="F1" s="17" t="s">
        <v>115</v>
      </c>
      <c r="G1" s="17" t="s">
        <v>115</v>
      </c>
      <c r="H1" s="17" t="s">
        <v>115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ht="42" customHeight="1">
      <c r="A2" s="18" t="s">
        <v>116</v>
      </c>
      <c r="B2" s="18" t="s">
        <v>116</v>
      </c>
      <c r="C2" s="18" t="s">
        <v>116</v>
      </c>
      <c r="D2" s="18" t="s">
        <v>116</v>
      </c>
      <c r="E2" s="18" t="s">
        <v>116</v>
      </c>
      <c r="F2" s="18" t="s">
        <v>116</v>
      </c>
      <c r="G2" s="18" t="s">
        <v>116</v>
      </c>
      <c r="H2" s="18" t="s">
        <v>116</v>
      </c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</row>
    <row r="3" spans="1:23" ht="14.4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ht="14.4">
      <c r="A4" s="19" t="s">
        <v>117</v>
      </c>
      <c r="B4" s="20" t="s">
        <v>117</v>
      </c>
      <c r="C4" s="20" t="s">
        <v>117</v>
      </c>
      <c r="D4" s="20" t="s">
        <v>117</v>
      </c>
      <c r="E4" s="20" t="s">
        <v>117</v>
      </c>
      <c r="F4" s="20" t="s">
        <v>117</v>
      </c>
      <c r="G4" s="20" t="s">
        <v>117</v>
      </c>
      <c r="H4" s="21" t="s">
        <v>117</v>
      </c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 ht="14.4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</row>
    <row r="6" spans="1:23" ht="14.4">
      <c r="A6" s="2" t="s">
        <v>118</v>
      </c>
      <c r="B6" s="3" t="s">
        <v>119</v>
      </c>
      <c r="C6" s="3" t="s">
        <v>120</v>
      </c>
      <c r="D6" s="4" t="s">
        <v>121</v>
      </c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</row>
    <row r="7" spans="1:23" ht="27.6">
      <c r="A7" s="5" t="s">
        <v>43</v>
      </c>
      <c r="B7" s="5" t="s">
        <v>122</v>
      </c>
      <c r="C7" s="5" t="s">
        <v>123</v>
      </c>
      <c r="D7" s="5" t="s">
        <v>124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</row>
    <row r="8" spans="1:23" ht="14.4">
      <c r="A8" s="5" t="s">
        <v>44</v>
      </c>
      <c r="B8" s="5" t="s">
        <v>125</v>
      </c>
      <c r="C8" s="5" t="s">
        <v>126</v>
      </c>
      <c r="D8" s="5" t="s">
        <v>127</v>
      </c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</row>
    <row r="9" spans="1:23" ht="27.6">
      <c r="A9" s="5" t="s">
        <v>45</v>
      </c>
      <c r="B9" s="5" t="s">
        <v>128</v>
      </c>
      <c r="C9" s="5" t="s">
        <v>129</v>
      </c>
      <c r="D9" s="5" t="s">
        <v>130</v>
      </c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4.4">
      <c r="A10" s="5" t="s">
        <v>46</v>
      </c>
      <c r="B10" s="5" t="s">
        <v>131</v>
      </c>
      <c r="C10" s="5" t="s">
        <v>132</v>
      </c>
      <c r="D10" s="5" t="s">
        <v>133</v>
      </c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</row>
    <row r="11" spans="1:23" ht="14.4">
      <c r="A11" s="5" t="s">
        <v>47</v>
      </c>
      <c r="B11" s="5" t="s">
        <v>134</v>
      </c>
      <c r="C11" s="5" t="s">
        <v>135</v>
      </c>
      <c r="D11" s="5" t="s">
        <v>136</v>
      </c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</row>
    <row r="12" spans="1:23" ht="27.6">
      <c r="A12" s="5" t="s">
        <v>48</v>
      </c>
      <c r="B12" s="5" t="s">
        <v>137</v>
      </c>
      <c r="C12" s="5" t="s">
        <v>138</v>
      </c>
      <c r="D12" s="5" t="s">
        <v>139</v>
      </c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</row>
    <row r="13" spans="1:23" ht="14.4">
      <c r="A13" s="5" t="s">
        <v>49</v>
      </c>
      <c r="B13" s="5" t="s">
        <v>140</v>
      </c>
      <c r="C13" s="5" t="s">
        <v>141</v>
      </c>
      <c r="D13" s="5" t="s">
        <v>142</v>
      </c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</row>
    <row r="14" spans="1:23" ht="27.6">
      <c r="A14" s="5" t="s">
        <v>50</v>
      </c>
      <c r="B14" s="5" t="s">
        <v>143</v>
      </c>
      <c r="C14" s="5" t="s">
        <v>144</v>
      </c>
      <c r="D14" s="5" t="s">
        <v>145</v>
      </c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</row>
    <row r="15" spans="1:23" ht="14.4">
      <c r="A15" s="5" t="s">
        <v>51</v>
      </c>
      <c r="B15" s="5" t="s">
        <v>146</v>
      </c>
      <c r="C15" s="5" t="s">
        <v>147</v>
      </c>
      <c r="D15" s="5" t="s">
        <v>148</v>
      </c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</row>
    <row r="16" spans="1:23" ht="27.6">
      <c r="A16" s="5" t="s">
        <v>52</v>
      </c>
      <c r="B16" s="5" t="s">
        <v>149</v>
      </c>
      <c r="C16" s="5" t="s">
        <v>150</v>
      </c>
      <c r="D16" s="5" t="s">
        <v>151</v>
      </c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</row>
    <row r="17" spans="1:23" ht="27.6">
      <c r="A17" s="5" t="s">
        <v>53</v>
      </c>
      <c r="B17" s="5" t="s">
        <v>152</v>
      </c>
      <c r="C17" s="5" t="s">
        <v>153</v>
      </c>
      <c r="D17" s="5" t="s">
        <v>154</v>
      </c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</row>
    <row r="18" spans="1:23" ht="27.6">
      <c r="A18" s="5" t="s">
        <v>54</v>
      </c>
      <c r="B18" s="5" t="s">
        <v>155</v>
      </c>
      <c r="C18" s="5" t="s">
        <v>156</v>
      </c>
      <c r="D18" s="5" t="s">
        <v>157</v>
      </c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</row>
    <row r="19" spans="1:23" ht="14.4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</row>
    <row r="20" spans="1:23" ht="14.4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</row>
    <row r="21" spans="1:23" ht="14.4">
      <c r="A21" s="19" t="s">
        <v>158</v>
      </c>
      <c r="B21" s="20" t="s">
        <v>158</v>
      </c>
      <c r="C21" s="20" t="s">
        <v>158</v>
      </c>
      <c r="D21" s="20" t="s">
        <v>158</v>
      </c>
      <c r="E21" s="20" t="s">
        <v>158</v>
      </c>
      <c r="F21" s="20" t="s">
        <v>158</v>
      </c>
      <c r="G21" s="20" t="s">
        <v>158</v>
      </c>
      <c r="H21" s="21" t="s">
        <v>158</v>
      </c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</row>
    <row r="22" spans="1:23" ht="14.4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</row>
    <row r="23" spans="1:23" ht="14.4">
      <c r="A23" s="2" t="s">
        <v>29</v>
      </c>
      <c r="B23" s="3" t="s">
        <v>159</v>
      </c>
      <c r="C23" s="3" t="s">
        <v>160</v>
      </c>
      <c r="D23" s="4" t="s">
        <v>161</v>
      </c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</row>
    <row r="24" spans="1:23" ht="27.6">
      <c r="A24" s="5" t="s">
        <v>9</v>
      </c>
      <c r="B24" s="5" t="s">
        <v>162</v>
      </c>
      <c r="C24" s="5" t="s">
        <v>163</v>
      </c>
      <c r="D24" s="5" t="s">
        <v>164</v>
      </c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</row>
    <row r="25" spans="1:23" ht="27.6">
      <c r="A25" s="5" t="s">
        <v>12</v>
      </c>
      <c r="B25" s="5" t="s">
        <v>165</v>
      </c>
      <c r="C25" s="5" t="s">
        <v>166</v>
      </c>
      <c r="D25" s="5" t="s">
        <v>167</v>
      </c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</row>
    <row r="26" spans="1:23" ht="27.6">
      <c r="A26" s="5" t="s">
        <v>15</v>
      </c>
      <c r="B26" s="5" t="s">
        <v>168</v>
      </c>
      <c r="C26" s="5" t="s">
        <v>169</v>
      </c>
      <c r="D26" s="5" t="s">
        <v>170</v>
      </c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</row>
    <row r="27" spans="1:23" ht="14.4">
      <c r="A27" s="5" t="s">
        <v>18</v>
      </c>
      <c r="B27" s="5" t="s">
        <v>171</v>
      </c>
      <c r="C27" s="5" t="s">
        <v>172</v>
      </c>
      <c r="D27" s="5" t="s">
        <v>173</v>
      </c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</row>
    <row r="28" spans="1:23" ht="27.6">
      <c r="A28" s="5" t="s">
        <v>21</v>
      </c>
      <c r="B28" s="5" t="s">
        <v>174</v>
      </c>
      <c r="C28" s="5" t="s">
        <v>175</v>
      </c>
      <c r="D28" s="5" t="s">
        <v>176</v>
      </c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</row>
    <row r="29" spans="1:23" ht="14.4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</row>
    <row r="30" spans="1:23" ht="14.4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</row>
    <row r="31" spans="1:23" ht="14.4">
      <c r="A31" s="19" t="s">
        <v>177</v>
      </c>
      <c r="B31" s="20" t="s">
        <v>177</v>
      </c>
      <c r="C31" s="20" t="s">
        <v>177</v>
      </c>
      <c r="D31" s="20" t="s">
        <v>177</v>
      </c>
      <c r="E31" s="20" t="s">
        <v>177</v>
      </c>
      <c r="F31" s="20" t="s">
        <v>177</v>
      </c>
      <c r="G31" s="20" t="s">
        <v>177</v>
      </c>
      <c r="H31" s="21" t="s">
        <v>177</v>
      </c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</row>
    <row r="32" spans="1:23" ht="14.4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</row>
    <row r="33" spans="1:23" ht="14.4">
      <c r="A33" s="23" t="s">
        <v>178</v>
      </c>
      <c r="B33" s="23"/>
      <c r="C33" s="23"/>
      <c r="D33" s="23"/>
      <c r="E33" s="23"/>
      <c r="F33" s="23"/>
      <c r="G33" s="23"/>
      <c r="H33" s="23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</row>
    <row r="34" spans="1:23" ht="14.4">
      <c r="A34" s="23" t="s">
        <v>179</v>
      </c>
      <c r="B34" s="23"/>
      <c r="C34" s="23"/>
      <c r="D34" s="23"/>
      <c r="E34" s="23"/>
      <c r="F34" s="23"/>
      <c r="G34" s="23"/>
      <c r="H34" s="23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</row>
    <row r="35" spans="1:23" ht="14.4">
      <c r="A35" s="23" t="s">
        <v>180</v>
      </c>
      <c r="B35" s="23"/>
      <c r="C35" s="23"/>
      <c r="D35" s="23"/>
      <c r="E35" s="23"/>
      <c r="F35" s="23"/>
      <c r="G35" s="23"/>
      <c r="H35" s="23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</row>
    <row r="36" spans="1:23" ht="14.4">
      <c r="A36" s="23" t="s">
        <v>181</v>
      </c>
      <c r="B36" s="23"/>
      <c r="C36" s="23"/>
      <c r="D36" s="23"/>
      <c r="E36" s="23"/>
      <c r="F36" s="23"/>
      <c r="G36" s="23"/>
      <c r="H36" s="23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  <row r="37" spans="1:23" ht="14.4">
      <c r="A37" s="23" t="s">
        <v>182</v>
      </c>
      <c r="B37" s="23"/>
      <c r="C37" s="23"/>
      <c r="D37" s="23"/>
      <c r="E37" s="23"/>
      <c r="F37" s="23"/>
      <c r="G37" s="23"/>
      <c r="H37" s="23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</row>
    <row r="38" spans="1:23" ht="14.4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</row>
    <row r="39" spans="1:23" ht="14.4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</row>
    <row r="40" spans="1:23" ht="14.4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</row>
    <row r="41" spans="1:23" ht="14.4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</row>
    <row r="42" spans="1:23" ht="14.4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</row>
    <row r="43" spans="1:23" ht="14.4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</row>
    <row r="44" spans="1:23" ht="14.4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</row>
    <row r="45" spans="1:23" ht="14.4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</row>
    <row r="46" spans="1:23" ht="14.4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</row>
    <row r="47" spans="1:23" ht="14.4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</row>
    <row r="48" spans="1:23" ht="14.4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</row>
    <row r="49" spans="1:23" ht="14.4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</row>
    <row r="50" spans="1:23" ht="14.4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</row>
    <row r="51" spans="1:23" ht="14.4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</row>
    <row r="52" spans="1:23" ht="14.4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</row>
    <row r="53" spans="1:23" ht="14.4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</row>
    <row r="54" spans="1:23" ht="14.4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</row>
    <row r="55" spans="1:23" ht="14.4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</row>
    <row r="56" spans="1:23" ht="14.4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</row>
    <row r="57" spans="1:23" ht="14.4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</row>
    <row r="58" spans="1:23" ht="14.4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</row>
    <row r="59" spans="1:23" ht="14.4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</row>
    <row r="60" spans="1:23" ht="14.4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</row>
    <row r="61" spans="1:23" ht="14.4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</row>
    <row r="62" spans="1:23" ht="14.4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</row>
    <row r="63" spans="1:23" ht="14.4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</row>
    <row r="64" spans="1:23" ht="14.4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</row>
    <row r="65" spans="1:23" ht="14.4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</row>
    <row r="66" spans="1:23" ht="14.4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</row>
    <row r="67" spans="1:23" ht="14.4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</row>
    <row r="68" spans="1:23" ht="14.4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</row>
    <row r="69" spans="1:23" ht="14.4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</row>
    <row r="70" spans="1:23" ht="14.4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</row>
    <row r="71" spans="1:23" ht="14.4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</row>
    <row r="72" spans="1:23" ht="14.4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</row>
    <row r="73" spans="1:23" ht="14.4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</row>
    <row r="74" spans="1:23" ht="14.4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</row>
    <row r="75" spans="1:23" ht="14.4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</row>
    <row r="76" spans="1:23" ht="14.4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</row>
    <row r="77" spans="1:23" ht="14.4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</row>
    <row r="78" spans="1:23" ht="14.4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</row>
    <row r="79" spans="1:23" ht="14.4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</row>
    <row r="80" spans="1:23" ht="14.4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</row>
  </sheetData>
  <mergeCells count="10">
    <mergeCell ref="A33:H33"/>
    <mergeCell ref="A34:H34"/>
    <mergeCell ref="A35:H35"/>
    <mergeCell ref="A36:H36"/>
    <mergeCell ref="A37:H37"/>
    <mergeCell ref="A1:H1"/>
    <mergeCell ref="A2:H2"/>
    <mergeCell ref="A4:H4"/>
    <mergeCell ref="A21:H21"/>
    <mergeCell ref="A31:H3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W80"/>
  <sheetViews>
    <sheetView showGridLines="0" topLeftCell="A3" workbookViewId="0">
      <selection activeCell="E11" sqref="E11"/>
    </sheetView>
  </sheetViews>
  <sheetFormatPr defaultRowHeight="13.8"/>
  <cols>
    <col min="1" max="1" width="17" customWidth="1"/>
    <col min="2" max="2" width="32" customWidth="1"/>
    <col min="3" max="3" width="24" customWidth="1"/>
    <col min="4" max="4" width="36" customWidth="1"/>
    <col min="5" max="5" width="38" customWidth="1"/>
    <col min="6" max="6" width="42" customWidth="1"/>
  </cols>
  <sheetData>
    <row r="1" spans="1:23" ht="34.049999999999997" customHeight="1">
      <c r="A1" s="17" t="s">
        <v>183</v>
      </c>
      <c r="B1" s="17" t="s">
        <v>183</v>
      </c>
      <c r="C1" s="17" t="s">
        <v>183</v>
      </c>
      <c r="D1" s="17" t="s">
        <v>183</v>
      </c>
      <c r="E1" s="17" t="s">
        <v>183</v>
      </c>
      <c r="F1" s="17" t="s">
        <v>183</v>
      </c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ht="42" customHeight="1">
      <c r="A2" s="18" t="s">
        <v>184</v>
      </c>
      <c r="B2" s="18" t="s">
        <v>184</v>
      </c>
      <c r="C2" s="18" t="s">
        <v>184</v>
      </c>
      <c r="D2" s="18" t="s">
        <v>184</v>
      </c>
      <c r="E2" s="18" t="s">
        <v>184</v>
      </c>
      <c r="F2" s="18" t="s">
        <v>184</v>
      </c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</row>
    <row r="3" spans="1:23" ht="14.4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ht="14.4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 ht="14.4">
      <c r="A5" s="10" t="s">
        <v>41</v>
      </c>
      <c r="B5" s="10" t="s">
        <v>26</v>
      </c>
      <c r="C5" s="10" t="s">
        <v>185</v>
      </c>
      <c r="D5" s="10" t="s">
        <v>186</v>
      </c>
      <c r="E5" s="10" t="s">
        <v>187</v>
      </c>
      <c r="F5" s="10" t="s">
        <v>188</v>
      </c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</row>
    <row r="6" spans="1:23" ht="55.95" customHeight="1">
      <c r="A6" s="5" t="s">
        <v>60</v>
      </c>
      <c r="B6" s="5" t="s">
        <v>189</v>
      </c>
      <c r="C6" s="5" t="s">
        <v>12</v>
      </c>
      <c r="D6" s="5" t="s">
        <v>190</v>
      </c>
      <c r="E6" s="5" t="s">
        <v>191</v>
      </c>
      <c r="F6" s="5" t="s">
        <v>192</v>
      </c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</row>
    <row r="7" spans="1:23" ht="55.95" customHeight="1">
      <c r="A7" s="5" t="s">
        <v>65</v>
      </c>
      <c r="B7" s="5" t="s">
        <v>66</v>
      </c>
      <c r="C7" s="5" t="s">
        <v>9</v>
      </c>
      <c r="D7" s="5" t="s">
        <v>193</v>
      </c>
      <c r="E7" s="5" t="s">
        <v>194</v>
      </c>
      <c r="F7" s="5" t="s">
        <v>195</v>
      </c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</row>
    <row r="8" spans="1:23" ht="55.95" customHeight="1">
      <c r="A8" s="5" t="s">
        <v>70</v>
      </c>
      <c r="B8" s="5" t="s">
        <v>196</v>
      </c>
      <c r="C8" s="5" t="s">
        <v>9</v>
      </c>
      <c r="D8" s="5" t="s">
        <v>197</v>
      </c>
      <c r="E8" s="5" t="s">
        <v>198</v>
      </c>
      <c r="F8" s="5" t="s">
        <v>199</v>
      </c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</row>
    <row r="9" spans="1:23" ht="55.95" customHeight="1">
      <c r="A9" s="5" t="s">
        <v>75</v>
      </c>
      <c r="B9" s="5" t="s">
        <v>76</v>
      </c>
      <c r="C9" s="5" t="s">
        <v>12</v>
      </c>
      <c r="D9" s="5" t="s">
        <v>200</v>
      </c>
      <c r="E9" s="5" t="s">
        <v>201</v>
      </c>
      <c r="F9" s="5" t="s">
        <v>202</v>
      </c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55.95" customHeight="1">
      <c r="A10" s="5" t="s">
        <v>80</v>
      </c>
      <c r="B10" s="5" t="s">
        <v>203</v>
      </c>
      <c r="C10" s="5" t="s">
        <v>12</v>
      </c>
      <c r="D10" s="5" t="s">
        <v>204</v>
      </c>
      <c r="E10" s="5" t="s">
        <v>205</v>
      </c>
      <c r="F10" s="5" t="s">
        <v>206</v>
      </c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</row>
    <row r="11" spans="1:23" ht="55.95" customHeight="1">
      <c r="A11" s="5" t="s">
        <v>85</v>
      </c>
      <c r="B11" s="5" t="s">
        <v>207</v>
      </c>
      <c r="C11" s="5" t="s">
        <v>12</v>
      </c>
      <c r="D11" s="5" t="s">
        <v>208</v>
      </c>
      <c r="E11" s="5" t="s">
        <v>209</v>
      </c>
      <c r="F11" s="5" t="s">
        <v>210</v>
      </c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</row>
    <row r="12" spans="1:23" ht="55.95" customHeight="1">
      <c r="A12" s="5" t="s">
        <v>90</v>
      </c>
      <c r="B12" s="5" t="s">
        <v>211</v>
      </c>
      <c r="C12" s="5" t="s">
        <v>18</v>
      </c>
      <c r="D12" s="5" t="s">
        <v>212</v>
      </c>
      <c r="E12" s="5" t="s">
        <v>213</v>
      </c>
      <c r="F12" s="5" t="s">
        <v>214</v>
      </c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</row>
    <row r="13" spans="1:23" ht="55.95" customHeight="1">
      <c r="A13" s="5" t="s">
        <v>60</v>
      </c>
      <c r="B13" s="5" t="s">
        <v>215</v>
      </c>
      <c r="C13" s="5" t="s">
        <v>9</v>
      </c>
      <c r="D13" s="5" t="s">
        <v>216</v>
      </c>
      <c r="E13" s="5" t="s">
        <v>217</v>
      </c>
      <c r="F13" s="5" t="s">
        <v>218</v>
      </c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</row>
    <row r="14" spans="1:23" ht="55.95" customHeight="1">
      <c r="A14" s="5" t="s">
        <v>103</v>
      </c>
      <c r="B14" s="5" t="s">
        <v>219</v>
      </c>
      <c r="C14" s="5" t="s">
        <v>9</v>
      </c>
      <c r="D14" s="5" t="s">
        <v>220</v>
      </c>
      <c r="E14" s="5" t="s">
        <v>221</v>
      </c>
      <c r="F14" s="5" t="s">
        <v>222</v>
      </c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</row>
    <row r="15" spans="1:23" ht="55.95" customHeight="1">
      <c r="A15" s="5" t="s">
        <v>70</v>
      </c>
      <c r="B15" s="5" t="s">
        <v>223</v>
      </c>
      <c r="C15" s="5" t="s">
        <v>12</v>
      </c>
      <c r="D15" s="5" t="s">
        <v>224</v>
      </c>
      <c r="E15" s="5" t="s">
        <v>225</v>
      </c>
      <c r="F15" s="5" t="s">
        <v>226</v>
      </c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</row>
    <row r="16" spans="1:23" ht="55.95" customHeight="1">
      <c r="A16" s="5" t="s">
        <v>227</v>
      </c>
      <c r="B16" s="5" t="s">
        <v>228</v>
      </c>
      <c r="C16" s="5" t="s">
        <v>18</v>
      </c>
      <c r="D16" s="5" t="s">
        <v>229</v>
      </c>
      <c r="E16" s="5" t="s">
        <v>230</v>
      </c>
      <c r="F16" s="5" t="s">
        <v>231</v>
      </c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</row>
    <row r="17" spans="1:23" ht="55.95" customHeight="1">
      <c r="A17" s="5" t="s">
        <v>65</v>
      </c>
      <c r="B17" s="5" t="s">
        <v>232</v>
      </c>
      <c r="C17" s="5" t="s">
        <v>12</v>
      </c>
      <c r="D17" s="5" t="s">
        <v>233</v>
      </c>
      <c r="E17" s="5" t="s">
        <v>234</v>
      </c>
      <c r="F17" s="5" t="s">
        <v>235</v>
      </c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</row>
    <row r="18" spans="1:23" ht="14.4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</row>
    <row r="19" spans="1:23" ht="14.4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</row>
    <row r="20" spans="1:23" ht="14.4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</row>
    <row r="21" spans="1:23" ht="14.4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</row>
    <row r="22" spans="1:23" ht="14.4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</row>
    <row r="23" spans="1:23" ht="14.4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</row>
    <row r="24" spans="1:23" ht="14.4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</row>
    <row r="25" spans="1:23" ht="14.4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</row>
    <row r="26" spans="1:23" ht="14.4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</row>
    <row r="27" spans="1:23" ht="14.4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</row>
    <row r="28" spans="1:23" ht="14.4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</row>
    <row r="29" spans="1:23" ht="14.4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</row>
    <row r="30" spans="1:23" ht="14.4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</row>
    <row r="31" spans="1:23" ht="14.4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</row>
    <row r="32" spans="1:23" ht="14.4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</row>
    <row r="33" spans="1:23" ht="14.4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</row>
    <row r="34" spans="1:23" ht="14.4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</row>
    <row r="35" spans="1:23" ht="14.4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</row>
    <row r="36" spans="1:23" ht="14.4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  <row r="37" spans="1:23" ht="14.4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</row>
    <row r="38" spans="1:23" ht="14.4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</row>
    <row r="39" spans="1:23" ht="14.4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</row>
    <row r="40" spans="1:23" ht="14.4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</row>
    <row r="41" spans="1:23" ht="14.4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</row>
    <row r="42" spans="1:23" ht="14.4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</row>
    <row r="43" spans="1:23" ht="14.4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</row>
    <row r="44" spans="1:23" ht="14.4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</row>
    <row r="45" spans="1:23" ht="14.4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</row>
    <row r="46" spans="1:23" ht="14.4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</row>
    <row r="47" spans="1:23" ht="14.4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</row>
    <row r="48" spans="1:23" ht="14.4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</row>
    <row r="49" spans="1:23" ht="14.4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</row>
    <row r="50" spans="1:23" ht="14.4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</row>
    <row r="51" spans="1:23" ht="14.4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</row>
    <row r="52" spans="1:23" ht="14.4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</row>
    <row r="53" spans="1:23" ht="14.4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</row>
    <row r="54" spans="1:23" ht="14.4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</row>
    <row r="55" spans="1:23" ht="14.4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</row>
    <row r="56" spans="1:23" ht="14.4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</row>
    <row r="57" spans="1:23" ht="14.4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</row>
    <row r="58" spans="1:23" ht="14.4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</row>
    <row r="59" spans="1:23" ht="14.4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</row>
    <row r="60" spans="1:23" ht="14.4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</row>
    <row r="61" spans="1:23" ht="14.4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</row>
    <row r="62" spans="1:23" ht="14.4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</row>
    <row r="63" spans="1:23" ht="14.4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</row>
    <row r="64" spans="1:23" ht="14.4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</row>
    <row r="65" spans="1:23" ht="14.4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</row>
    <row r="66" spans="1:23" ht="14.4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</row>
    <row r="67" spans="1:23" ht="14.4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</row>
    <row r="68" spans="1:23" ht="14.4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</row>
    <row r="69" spans="1:23" ht="14.4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</row>
    <row r="70" spans="1:23" ht="14.4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</row>
    <row r="71" spans="1:23" ht="14.4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</row>
    <row r="72" spans="1:23" ht="14.4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</row>
    <row r="73" spans="1:23" ht="14.4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</row>
    <row r="74" spans="1:23" ht="14.4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</row>
    <row r="75" spans="1:23" ht="14.4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</row>
    <row r="76" spans="1:23" ht="14.4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</row>
    <row r="77" spans="1:23" ht="14.4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</row>
    <row r="78" spans="1:23" ht="14.4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</row>
    <row r="79" spans="1:23" ht="14.4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</row>
    <row r="80" spans="1:23" ht="14.4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</row>
  </sheetData>
  <mergeCells count="2">
    <mergeCell ref="A1:F1"/>
    <mergeCell ref="A2:F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Dashboard</vt:lpstr>
      <vt:lpstr>Process Scoring</vt:lpstr>
      <vt:lpstr>Scoring Guide</vt:lpstr>
      <vt:lpstr>Examples</vt:lpstr>
    </vt:vector>
  </TitlesOfParts>
  <Company>TokenEffect</Company>
  <LinksUpToDate>false</LinksUpToDate>
  <SharedDoc>false</SharedDoc>
  <HyperlinkBase>https://tokeneffect.net</HyperlinkBase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Help for process owners</dc:subject>
  <dc:creator>craig@finxone.com</dc:creator>
  <cp:lastModifiedBy>Craig Jones</cp:lastModifiedBy>
  <dcterms:modified xsi:type="dcterms:W3CDTF">2026-07-08T10:39:51Z</dcterms:modified>
</cp:coreProperties>
</file>